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lina Costachescu\OneDrive\Desktop\Ghid IMM\Ghid IMM investitii productive AC\Pachet ghid 08.08.2023\Ghid 19.08.2023\"/>
    </mc:Choice>
  </mc:AlternateContent>
  <xr:revisionPtr revIDLastSave="0" documentId="13_ncr:1_{0F4482E4-E8FD-4214-BF51-4AAF67BBD7DA}" xr6:coauthVersionLast="47" xr6:coauthVersionMax="47" xr10:uidLastSave="{00000000-0000-0000-0000-000000000000}"/>
  <bookViews>
    <workbookView xWindow="-108" yWindow="-108" windowWidth="23256" windowHeight="12576" xr2:uid="{EB812A68-8340-4914-AFFA-D1AC6CDB79CE}"/>
  </bookViews>
  <sheets>
    <sheet name="Coduri CA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C58" i="1"/>
  <c r="C53" i="1"/>
  <c r="C8" i="1"/>
  <c r="C35" i="1"/>
  <c r="C30" i="1"/>
  <c r="C18" i="1"/>
  <c r="C13" i="1"/>
  <c r="C4" i="1"/>
  <c r="C75" i="1"/>
  <c r="C68" i="1"/>
  <c r="C47" i="1"/>
  <c r="C41" i="1"/>
  <c r="C64" i="1"/>
  <c r="C63" i="1" s="1"/>
  <c r="C67" i="1" l="1"/>
  <c r="C34" i="1"/>
  <c r="C3" i="1"/>
  <c r="C80" i="1" l="1"/>
  <c r="D2" i="1"/>
</calcChain>
</file>

<file path=xl/sharedStrings.xml><?xml version="1.0" encoding="utf-8"?>
<sst xmlns="http://schemas.openxmlformats.org/spreadsheetml/2006/main" count="88" uniqueCount="74">
  <si>
    <t>Domeniul de activitate vizat de investiție</t>
  </si>
  <si>
    <t>a) &gt;= 90%</t>
  </si>
  <si>
    <t>b) &gt;= 80% si &lt; 90%</t>
  </si>
  <si>
    <t>c) &gt;= 60% si &lt; 80%</t>
  </si>
  <si>
    <t>d) &gt;= 40% si &lt; 60%</t>
  </si>
  <si>
    <t>e) &gt;= 30% si &lt; 40%</t>
  </si>
  <si>
    <t>b) Proiectul nu include astfel de masuri</t>
  </si>
  <si>
    <t>Raportul dintre cuantumul finantarii solicitate si cifra de afaceri inregistrata în exercițiul financiar anterior depunerii cererii de finanțare</t>
  </si>
  <si>
    <t xml:space="preserve">Rata solvabilităţii generale, în exercițiul financiar anterior depunerii cererii de finanțare 
(Active totale/ Datorii totale) </t>
  </si>
  <si>
    <t>d) &lt; 1</t>
  </si>
  <si>
    <t>Rata rentabilităţii financiare,  în exercițiul financiar anterior depunerii cererii de finanțare  
(Rezultat net / Capitaluri proprii)</t>
  </si>
  <si>
    <t>a) &gt;= 30%</t>
  </si>
  <si>
    <t>b) &gt;= 20% si &lt;30%</t>
  </si>
  <si>
    <t>c) &gt;= 10% si &lt; 20%</t>
  </si>
  <si>
    <t>d) &lt; 10%</t>
  </si>
  <si>
    <t>C.</t>
  </si>
  <si>
    <t>D</t>
  </si>
  <si>
    <t>Proiectul include măsuri care contribuie în mod substanțial la obiectivele de mediu</t>
  </si>
  <si>
    <t>d) solicitantul deține o certificare EMAS / ISO 14001 validă la data depunerii cererii de finanțare</t>
  </si>
  <si>
    <t>Dacă proiectul prevede cel puțin una din măsurile de dezvoltare durabilă (a, b, c) menționate la criteriul 12, ponderea cheltuielilor aferente acestor măsuri, cumulate, în valoarea totală eligibilă a proiectului este:</t>
  </si>
  <si>
    <t>a) &gt;= 6%</t>
  </si>
  <si>
    <t>b) &gt;= 3% și &lt; 6%</t>
  </si>
  <si>
    <t>Criteriu</t>
  </si>
  <si>
    <t>Punctaj maxim</t>
  </si>
  <si>
    <t>un singur criteriu, zero, punctaj max</t>
  </si>
  <si>
    <t>e) nu include măsuri suplimentare de tipul celor enumerate la punctele a), b), c), iar solicitantul nu deține o certificare de tipul celei solicitate la punctul d)</t>
  </si>
  <si>
    <t>a) &lt;2</t>
  </si>
  <si>
    <t>b) &gt;= 2 si &lt; 3</t>
  </si>
  <si>
    <t>c) &gt;= 3 si &lt; 4</t>
  </si>
  <si>
    <t>d) &gt;= 4 si &lt; 5</t>
  </si>
  <si>
    <t>Viabilitatea proiectului si calitatea planului de afaceri</t>
  </si>
  <si>
    <t>Departajare: A3, A4, A2, A1, D, B, C</t>
  </si>
  <si>
    <t xml:space="preserve">Masuri de instruire de tip inițiere, calificare, recalificare,  perfectionare, specializare cu recunoastere nationala adresate persoanelor angajate pentru ocuparea locurilor de munca nou create ca urmare a implementarii investitiei propuse </t>
  </si>
  <si>
    <t xml:space="preserve">a) Proiectul include astfel de masuri pentru persoanele angajate pentru ocuparea locurilor de munca nou create 
</t>
  </si>
  <si>
    <t>Capacitatea financiară a solicitantului</t>
  </si>
  <si>
    <t>Punctajul în cadrul acestui subcriteriu este cumulativ. Nu se acordă punctaje intermediare.</t>
  </si>
  <si>
    <t>Punctajul în cadrul acestui subcriteriu nu este cumulativ. Nu se acordă punctaje intermediare.</t>
  </si>
  <si>
    <t>Localizarea investiției propuse a fi realizate în cadrul proiectului vizează:</t>
  </si>
  <si>
    <t>c) În restul ariei geografice vizate de apelul de proiecte</t>
  </si>
  <si>
    <t>Dacă la data deschiderii apelurilor de proiecte in MYSMIS, Atlasul Zonelor Rurale Marginalizate şi al Dezvoltării Umane Locale din România nu este actualizat, proiectul se va analiza pe baza documentului respectiv existent (https://www.mmuncii.ro/j33/images/Documente/Minister/F6_Atlas_Rural_RO_23Mar2016.pdf).  De asemenea, dacă la data deschiderii apelului de proiecte în MYSMIS, există documente aprobate la nivel de județ care să identifice alte zone defavorizate la nivelul acestora, acestea vor fi justificate în cadrul cererii de finanțare și se vor anexa extrase din documentele respective, inclusiv aprobarea acestora, pentru a putea fi luate în considerare în procesul de evaluare și selecție a cererilor de finanțare.</t>
  </si>
  <si>
    <t>Integrarea surselor de energie regenerabile/ utilizarea materiilor secundare/locale și caracterul inovativ al investiției productivă propuse prin proiect</t>
  </si>
  <si>
    <t xml:space="preserve">Locurile de muncă propuse a fi create prin proiect </t>
  </si>
  <si>
    <r>
      <rPr>
        <b/>
        <i/>
        <sz val="9"/>
        <color theme="1"/>
        <rFont val="Calibri"/>
        <family val="2"/>
        <scheme val="minor"/>
      </rPr>
      <t>Lucrător cu handicap</t>
    </r>
    <r>
      <rPr>
        <i/>
        <sz val="9"/>
        <color theme="1"/>
        <rFont val="Calibri"/>
        <family val="2"/>
        <scheme val="minor"/>
      </rPr>
      <t xml:space="preserve"> - înseamnă orice persoană care: 
a)	este recunoscută ca lucrător cu handicap conform legislației naționale sau 
b)	prezintă o incapacitate fizică, mentală, intelectuală sau senzorială de durată care, în interacțiune cu diferite bariere, poate împiedica participarea sa deplină și efectivă într-un mediu de lucru, în condiții de egalitate cu alți lucrători; 
</t>
    </r>
    <r>
      <rPr>
        <b/>
        <i/>
        <sz val="9"/>
        <color theme="1"/>
        <rFont val="Calibri"/>
        <family val="2"/>
        <scheme val="minor"/>
      </rPr>
      <t>Lucrător defavorizat</t>
    </r>
    <r>
      <rPr>
        <i/>
        <sz val="9"/>
        <color theme="1"/>
        <rFont val="Calibri"/>
        <family val="2"/>
        <scheme val="minor"/>
      </rPr>
      <t xml:space="preserve"> înseamnă orice persoană care: 
a)	nu a avut un loc de muncă stabil remunerat în ultimele 6 luni; sau 
b)	are vârsta cuprinsă între 15 și 24 de ani; sau 
c)	nu a absolvit o formă de învățământ liceal sau nu deține o calificare profesională (Clasificarea Internațională Standard a Educației 3) sau se află în primii doi ani de la absolvirea unui ciclu de învățământ cu frecvență și nu a avut încă niciun loc de muncă stabil remunerat; sau 
d)	are vârsta de peste 50 de ani; sau (e) trăiește singur, având în întreținerea sa una sau mai multe persoane; sau 
e)	lucrează într-un sector sau profesie într-un stat membru în care dezechilibrul repartizării posturilor între bărbați și femei este cel puțin cu 25 % mai mare decât media națională a dezechilibrului repartizării posturilor între bărbați și femei în toate sectoarele economice în statul membru respectiv și aparține sexului subreprezentat; sau 
f)	este membru al unei minorități etnice dintr-un stat membru și are nevoie să își dezvolte competențele lingvistice, formarea profesională sau experiența în muncă pentru a-și spori șansele de a obține un loc de muncă stabil;</t>
    </r>
  </si>
  <si>
    <r>
      <t xml:space="preserve"> Caracterul inovativ al investiției propuse: 
O inovație în afaceri este un produs/serviciu sau un proces de afaceri nou sau îmbunătățit (sau o combinație ale acestora) care diferă semnificativ de produsele sau procesele de afaceri anterioare ale firmei și care a fost introdus pe piață sau pus în uz de către firmă.
Inovarea este o activitate din care rezultă un produs, bun sau serviciu, nou sau semnificativ îmbunătăţit sau un proces nou sau semnificativ îmbunătăţit, o metodă nouă de marketing sau o metodă nouă organizaţională în practicile de afaceri, în organizarea locului de muncă sau în relaţiile externe. Inovarea este bazată pe rezultatele unor tehnologii noi, pe noi combinaţii ale tehnologiei existente sau pe utilizarea altor cunoştinţe obţinute de întreprindere. 
Pentru ca o idee, model, metodă sau prototip nou să fie considerată o inovație, trebuie implementat. Implementarea necesită organizațiilor să depună eforturi sistematice pentru a se asigura că inovația este accesibilă potențialilor utilizatori, fie pentru cei ai organizației propriile procese și proceduri, sau către utilizatori externi pentru produsele sale. Cerința pentru
implementarea este o caracteristică definitorie a inovației care o deosebește de invenții, prototipuri, idei noi etc.
Cel puțin, inovațiile trebuie să conțină caracteristici care nu erau anterior puse la dispoziția utilizatorilor săi de către organizația relevantă. Aceste caracteristici pot fi sau nu nou pentru economie, societate sau o anumită piață. O inovație se poate baza pe produse și procese care erau deja utilizate în alte contexte, de exemplu în alte zone geografice sau piețele produselor. În acest caz, inovația reprezintă un exemplu de difuzie. Inovaţie difuzarea poate genera o valoare economică și socială substanțială și este, în consecință, importantă. 
În cele din urmă, implementarea nu este pasul final pentru o organizație inovatoare. Urmărire activitățile de revizuire a inovațiilor după implementarea lor pot duce la îmbunătățiri minore sau inovații radical noi, de ex. printr-o reproiectare fundamentală sau îmbunătățiri majore. Unele dintre aceste eforturi ulterioare ar putea duce la inovații în sine.
</t>
    </r>
    <r>
      <rPr>
        <b/>
        <i/>
        <sz val="9"/>
        <color theme="1"/>
        <rFont val="Calibri"/>
        <family val="2"/>
        <scheme val="minor"/>
      </rPr>
      <t xml:space="preserve">Inovarea de produs (bun sau serviciu) </t>
    </r>
    <r>
      <rPr>
        <i/>
        <sz val="9"/>
        <color theme="1"/>
        <rFont val="Calibri"/>
        <family val="2"/>
        <scheme val="minor"/>
      </rPr>
      <t>reprezintă introducerea unui bun sau a unui serviciu, nou sau semnificativ îmbunătăţit în privinţa caracteristicilor sau modului său de folosire (aceasta poate include îmbunătăţiri semnificative în privinţa specificaţiilor tehnice, componentelor şi materialelor, software-ului incorporat, uşurinţei de utilizare sau a altor caracteristici funcţionale). Produsele inovate pot fi noi pentru piaţă sau noi numai pentru întreprindere. O întreprindere poate avea inovare de produs chiar dacă acesta nu este nou pentru piaţă, dar este nou pentru întreprindere. Inovațiile de produs pot folosi cunoștințe sau tehnologii noi sau se pot baza pe noi utilizări sau combinații de cunoștințe sau tehnologii existente.
Inovarea de proces reprezintă implementarea unei metode noi sau semnificativ îmbunătăţite de producţie sau livrare (acestea pot include schimbări semnificative de tehnici, echipamente şi/ sau software), cu scopul de reducere a costurilor unitare de producţiei şi distribuţiei, să îmbunătăţească calitatea, să producă sau să distribuie produse noi sau îmbunătăţite semnificativ. O inovare a procesului de afaceri este un proces de afaceri nou sau îmbunătățit pentru unul sau mai multe funcții de afaceri care diferă semnificativ de activitatea anterioară a firmei proceselor și care a fost pus în uz în firmă. Tehnologiile și practicile digitale sunt răspândite în toate procesele de afaceri. Ele sunt folosite pentru a codifica procese și proceduri, pentru a adăuga funcții la procesele existente și pentru a stimula vânzarea de procese ca servicii. Implementarea inovațiilor în procesele de afaceri este prin urmare, adesea legată de adoptarea și modificarea tehnologiilor digitale. De asemenea, o întreprindere poate avea inovare de proces, chiar dacă ea nu este prima care a introdus procesul pe piaţă. 
(Sursa: Guidelines for collecting and interpreting innovation data, ediţia a 4a - OSLO MANUAL, OECD, European Commission, Eurostat, 2018)</t>
    </r>
  </si>
  <si>
    <t>a) &gt;= 3</t>
  </si>
  <si>
    <t>b) &gt;=2 și &lt;3</t>
  </si>
  <si>
    <t>c) &gt;= 1 și &lt; 2</t>
  </si>
  <si>
    <t>Cresterea cifrei de afaceri</t>
  </si>
  <si>
    <t>a)  &gt;=20%</t>
  </si>
  <si>
    <t>b) &gt;=10% și &lt;20%</t>
  </si>
  <si>
    <t>c)  &gt;=0% și &lt;10%</t>
  </si>
  <si>
    <r>
      <t>A.</t>
    </r>
    <r>
      <rPr>
        <sz val="11"/>
        <rFont val="Calibri"/>
        <family val="2"/>
        <scheme val="minor"/>
      </rPr>
      <t> </t>
    </r>
  </si>
  <si>
    <r>
      <t>Contribuția proiectului la realizarea obiectivului intervenției</t>
    </r>
    <r>
      <rPr>
        <sz val="11"/>
        <rFont val="Calibri"/>
        <family val="2"/>
        <scheme val="minor"/>
      </rPr>
      <t> </t>
    </r>
  </si>
  <si>
    <r>
      <t>B.</t>
    </r>
    <r>
      <rPr>
        <sz val="11"/>
        <rFont val="Calibri"/>
        <family val="2"/>
        <scheme val="minor"/>
      </rPr>
      <t> </t>
    </r>
  </si>
  <si>
    <t>Rata de creștere a profitului din exploatare</t>
  </si>
  <si>
    <t>a) utilizarea  energiei din surse regenerabile prin montarea/ instalarea unor de sisteme alternative de producere a energiei electrice și/sau termice pentru fluxul de producție asociat investiției productive, precum instalații cu captatoare solare termice sau electrice, instalații cu panouri fotovoltaice/fototermice, centrale electrice de cogenerare de înaltă eficiență</t>
  </si>
  <si>
    <t>Investiția include măsuri de asigurare a egalității de șanse și tratament pentru  adaptarea infrastructurii, inclusiv a echipamentelor și utilajelor pentru accesul șioperarea de către persoane cu dizabilităţi</t>
  </si>
  <si>
    <t>Contribuția proiectului la obiectivele de mediu și egalitatea de șanse și de tratament</t>
  </si>
  <si>
    <t>b) Nu se regaseste în clasele CAEN enumerate la lit. a) dar se regăsește lista de celelate coduri CAEN eligibile</t>
  </si>
  <si>
    <t xml:space="preserve">b) în alte zone rurale din aria geografică aplicabilă apelului de proiecte, cu excepția celor incluse în cadrul punctului a) de mai sus. </t>
  </si>
  <si>
    <t>Punctajul în cadrul acestui subcriteriu nu este cumulativ. Nu se acordă punctaje intermediare. Pentru apelul de proiecte ITI Valea Jiului acest criteriu nu se aplica, punctajul fiind transferat la calitatea planului de afaceri.</t>
  </si>
  <si>
    <t xml:space="preserve">a) Se încadrează în următoarele clase CAEN din Lista domeniilor de activitate eligibile (anexa la ghid): 
GJ: 261X, 262X, 263X, 264X, 265X, 266X, 267X, 268X, 271X, 325X
HD: 101X, 102X, 103X, 104X, 105X, 106X, 107X, 108X, 109X, 271X,  273X, 274X, 275X, 279X, 293X,   551X, 552X, 553X, 559X, 521X, 522X, 620X
DJ: 204X, 205X, 211X, 212X, 261X, 262X, 263X, 271X, 273X, 283X, 291X, 309X, 325X, 431X, 432X, 433X, 439X
GL: 582X, 620X, 132X, 133X, 139X 141X, 142X, 143X, 261X, 262X, 283X, 602X, 613X, 619X, 581X
PH: 211X, 212X, 293X, 383X, 390X, 551X, 552X, 553X, 559X, 581X, 582X, 613X, 619X, 620X, 631X, 639X, 931X
Mures: 101X, 102X, 103X, 104X, 105X, 106X, 107X, 108X, 109X, 132X, 133X, 139X, 161X, 162X, 204X, 211X, 212X, 325X
</t>
  </si>
  <si>
    <t>a) Zonele defavorizate din aria geografică aplicabilă apelului de proiecte</t>
  </si>
  <si>
    <t>Crearea  de noi locuri de munca suplimentare fata de minimul obligatoriu stabilit prin conditiile de eligibilitate
= [(Nr.total - Nr.elig) / Nr.elig] X 100
Nr.total - numărul de locuri de muncă nou create
Nr.elig - numarul minim obligatoriu de locuri de munca nou create, conform condiției de eligibilitate conform secțiunii 3.6 la ghid/5.3 la ghid</t>
  </si>
  <si>
    <r>
      <t xml:space="preserve">a) Planul de afaceri nu pune in evidenta riscuri semnificative pentru viabilitatea proiectului, respectiv:
- indicatorii financiari la 3 ani de la finalizarea investitiei: Rata de solvabilitate &gt; 1.5 si  Rata lichiditatii &gt; 1 si Profitul din exploatare &gt; 0 </t>
    </r>
    <r>
      <rPr>
        <u/>
        <sz val="11"/>
        <rFont val="Calibri"/>
        <family val="2"/>
        <scheme val="minor"/>
      </rPr>
      <t>si</t>
    </r>
    <r>
      <rPr>
        <sz val="11"/>
        <rFont val="Calibri"/>
        <family val="2"/>
        <scheme val="minor"/>
      </rPr>
      <t xml:space="preserve">
- previziunea veniturilor este corelata cu investitia propusa, si sustinuta de analiza de piata si strategia de marketing </t>
    </r>
    <r>
      <rPr>
        <u/>
        <sz val="11"/>
        <rFont val="Calibri"/>
        <family val="2"/>
        <scheme val="minor"/>
      </rPr>
      <t>si</t>
    </r>
    <r>
      <rPr>
        <sz val="11"/>
        <rFont val="Calibri"/>
        <family val="2"/>
        <scheme val="minor"/>
      </rPr>
      <t xml:space="preserve"> 
- previziunea cheltuielilor include toate cheltuielile necesare realizării investiției și operarii acesteia,  iar estimarea acestora este realista si  justificata pe baza de date si surse de incredere, fiind luată în considerare și estimarea corectă a impozitării în cazul în care în urma implementării proiectului se trece întro altă categorie de întreprinderile în conformitate cu prevederile Codului Fiscal</t>
    </r>
  </si>
  <si>
    <t>Dacă se are în vedere a cel putin unui loc de muncă care va fi ocupat de persoanele dintr-o industrie/ramură economică direct afectată de procesul de transformare în contextul procesului de tranziție justă</t>
  </si>
  <si>
    <t>Dacă nivelul de competențe necesar pentru ocuparea a cel putin un loc de munca este de nivel mediu sau de bază crescând astfel șansele ca acestea să poată fi ocupate de persoanele afectate direct de procesul de tranziție</t>
  </si>
  <si>
    <t>Pentru locurile de muncă propuse a fi create solicitantul se angajează să le ocupe cu persoane din cel puțin una din categoriile diferite de mai jos: •	tinerii cu vârsta de până la 29 ani, 
•	persoanele cu vârsta de peste 55 de ani, 
•	femeile, membrii familiei monoparentale, membrii minorităților etnice 
•	persoanele care se încadrează în categoria lucrătorilor defavorizați, a celor extrem de defavorizați și a lucrătorilor cu handicap.</t>
  </si>
  <si>
    <t>a) Se are în vedere și se justifică în cadrul planului de afaceri utilizarea de materii prime secundare în fluxul de producție (materii care provin din procese de reciclare)?</t>
  </si>
  <si>
    <t xml:space="preserve">b) Se are în vedere și se justifică în cadrul planului de afaceri utilizarea de materii prime locale (sursa unor materii prime utilizate în procesul productiv să fie din județ, iar acest aspect se va justifica și demonstra în cadrul secțiunii specifice din planul de afaceri) ? </t>
  </si>
  <si>
    <t>c) Presupune un caracter inovativ prin inovare de produs și/sau serviciu și/sau proces?</t>
  </si>
  <si>
    <r>
      <t xml:space="preserve">b) Planul de afaceri  pune in evidenta riscuri semnificative pentru viabilitatea proiectului, respectiv:
- unul sau mai multi dintre indicatorii financiari la 3 ani de la finalizarea investitiei: Rata de solvabilitate &lt;= 1.5 si  Rata lichiditatii &lt;=  1 si Profitul din exploatare &lt;= 0  </t>
    </r>
    <r>
      <rPr>
        <u/>
        <sz val="11"/>
        <rFont val="Calibri"/>
        <family val="2"/>
        <scheme val="minor"/>
      </rPr>
      <t>sau</t>
    </r>
    <r>
      <rPr>
        <sz val="11"/>
        <rFont val="Calibri"/>
        <family val="2"/>
        <scheme val="minor"/>
      </rPr>
      <t xml:space="preserve"> 
- desi indicatorii financiari depasesc plafoanele indicate,  previziunea veniturilor nu este corelata cu investitia propusa rezultand supraestimari semnificative ale acestora  si/sau sunt omise categorii de cheltuieli de investiție și operare semnificative  si/sau anumite cheltuieli sunt subdimensionate fara ca estimarea acestora sa fie justificata cu date/ surse de incredere. </t>
    </r>
  </si>
  <si>
    <t>b) utilizarea unor sisteme/instalații/echipamente de încălzire/răcire, climatizare, de ventilare mecanică si altele,  în scopul reducerii consumului  energetic din surse convenționale și a emisiilor de gaze cu efect de seră, optimizând consumul instalațiilor și a fluxului tehnologic</t>
  </si>
  <si>
    <t>c) măsuri pentru minimizarea la sursă a deșeurilor rezultate din activitatea de construcții/dezafectare/dezmembrare pentru creșterea gradului de recuperare, reutilizare și reciclare a deșeurilor rezultate (nu se refera la introducerea acestora în fluxul de productie)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</si>
</sst>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amily val="2"/>
      <scheme val="minor"/>
    </font>
    <font>
      <sz val="11"/>
      <name val="Calibri"/>
      <family val="2"/>
      <scheme val="minor"/>
    </font>
    <font>
      <i/>
      <sz val="9"/>
      <color theme="1"/>
      <name val="Calibri"/>
      <family val="2"/>
      <scheme val="minor"/>
    </font>
    <font>
      <b/>
      <i/>
      <sz val="9"/>
      <color theme="1"/>
      <name val="Calibri"/>
      <family val="2"/>
      <scheme val="minor"/>
    </font>
    <font>
      <sz val="12"/>
      <color theme="1"/>
      <name val="Calibri"/>
      <family val="2"/>
      <scheme val="minor"/>
    </font>
    <font>
      <i/>
      <sz val="9"/>
      <name val="Calibri"/>
      <family val="2"/>
      <scheme val="minor"/>
    </font>
    <font>
      <u/>
      <sz val="11"/>
      <name val="Calibri"/>
      <family val="2"/>
      <scheme val="minor"/>
    </font>
  </fonts>
  <fills count="4">
    <fill>
      <patternFill patternType="none"/>
    </fill>
    <fill>
      <patternFill patternType="gray125"/>
    </fill>
    <fill>
      <patternFill patternType="solid">
        <fgColor rgb="FF9BC2E6"/>
        <bgColor indexed="64"/>
      </patternFill>
    </fill>
    <fill>
      <patternFill patternType="solid">
        <fgColor rgb="FF3494B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1">
    <xf numFmtId="0" fontId="0" fillId="0" borderId="0" xfId="0"/>
    <xf numFmtId="0" fontId="1"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wrapText="1"/>
    </xf>
    <xf numFmtId="0" fontId="2" fillId="0" borderId="0" xfId="0" applyFont="1"/>
    <xf numFmtId="0" fontId="2"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1" fillId="3" borderId="1" xfId="0" applyFont="1" applyFill="1" applyBorder="1" applyAlignment="1">
      <alignment horizontal="center" vertical="top"/>
    </xf>
    <xf numFmtId="0" fontId="2" fillId="0" borderId="2" xfId="0" applyFont="1" applyBorder="1" applyAlignment="1">
      <alignment horizontal="left" vertical="center" wrapText="1"/>
    </xf>
    <xf numFmtId="0" fontId="2" fillId="0" borderId="0" xfId="0" applyFont="1" applyAlignment="1">
      <alignment vertical="top"/>
    </xf>
    <xf numFmtId="0" fontId="5" fillId="0" borderId="0" xfId="0" applyFont="1" applyAlignment="1">
      <alignment horizontal="justify"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2871E-FA7C-45C9-B744-9510B0027D2C}">
  <dimension ref="A1:D87"/>
  <sheetViews>
    <sheetView tabSelected="1" topLeftCell="A88" workbookViewId="0">
      <selection activeCell="D78" sqref="D78"/>
    </sheetView>
  </sheetViews>
  <sheetFormatPr defaultColWidth="72.77734375" defaultRowHeight="14.4" x14ac:dyDescent="0.3"/>
  <cols>
    <col min="1" max="1" width="4.21875" customWidth="1"/>
    <col min="2" max="2" width="79.6640625" customWidth="1"/>
    <col min="3" max="3" width="7.6640625" customWidth="1"/>
    <col min="4" max="4" width="35.44140625" customWidth="1"/>
  </cols>
  <sheetData>
    <row r="1" spans="1:4" x14ac:dyDescent="0.3">
      <c r="A1" s="4"/>
      <c r="B1" s="4" t="s">
        <v>31</v>
      </c>
      <c r="C1" s="4"/>
      <c r="D1" s="4"/>
    </row>
    <row r="2" spans="1:4" ht="28.8" x14ac:dyDescent="0.3">
      <c r="A2" s="5"/>
      <c r="B2" s="6" t="s">
        <v>22</v>
      </c>
      <c r="C2" s="7" t="s">
        <v>23</v>
      </c>
      <c r="D2" s="8">
        <f>C3+C34+C63+C67</f>
        <v>100</v>
      </c>
    </row>
    <row r="3" spans="1:4" x14ac:dyDescent="0.3">
      <c r="A3" s="9" t="s">
        <v>51</v>
      </c>
      <c r="B3" s="10" t="s">
        <v>52</v>
      </c>
      <c r="C3" s="9">
        <f>C4+C8+C13+C18+C25+C30</f>
        <v>40</v>
      </c>
      <c r="D3" s="4"/>
    </row>
    <row r="4" spans="1:4" x14ac:dyDescent="0.3">
      <c r="A4" s="11">
        <v>1</v>
      </c>
      <c r="B4" s="1" t="s">
        <v>0</v>
      </c>
      <c r="C4" s="11">
        <f>MAX(C5:C6)</f>
        <v>5</v>
      </c>
      <c r="D4" s="4"/>
    </row>
    <row r="5" spans="1:4" ht="232.8" customHeight="1" x14ac:dyDescent="0.3">
      <c r="A5" s="12"/>
      <c r="B5" s="13" t="s">
        <v>61</v>
      </c>
      <c r="C5" s="12">
        <v>5</v>
      </c>
      <c r="D5" s="4"/>
    </row>
    <row r="6" spans="1:4" ht="28.8" x14ac:dyDescent="0.3">
      <c r="A6" s="12"/>
      <c r="B6" s="13" t="s">
        <v>58</v>
      </c>
      <c r="C6" s="12">
        <v>0</v>
      </c>
      <c r="D6" s="4"/>
    </row>
    <row r="7" spans="1:4" x14ac:dyDescent="0.3">
      <c r="A7" s="12"/>
      <c r="B7" s="14" t="s">
        <v>36</v>
      </c>
      <c r="C7" s="12"/>
      <c r="D7" s="4"/>
    </row>
    <row r="8" spans="1:4" ht="28.8" x14ac:dyDescent="0.3">
      <c r="A8" s="15">
        <v>2</v>
      </c>
      <c r="B8" s="1" t="s">
        <v>40</v>
      </c>
      <c r="C8" s="11">
        <f>SUM(C9:C11)</f>
        <v>9</v>
      </c>
      <c r="D8" s="4"/>
    </row>
    <row r="9" spans="1:4" ht="28.8" x14ac:dyDescent="0.3">
      <c r="A9" s="12"/>
      <c r="B9" s="13" t="s">
        <v>68</v>
      </c>
      <c r="C9" s="12">
        <v>3</v>
      </c>
      <c r="D9" s="4"/>
    </row>
    <row r="10" spans="1:4" ht="43.2" x14ac:dyDescent="0.3">
      <c r="A10" s="12"/>
      <c r="B10" s="16" t="s">
        <v>69</v>
      </c>
      <c r="C10" s="12">
        <v>3</v>
      </c>
      <c r="D10" s="4"/>
    </row>
    <row r="11" spans="1:4" x14ac:dyDescent="0.3">
      <c r="A11" s="12"/>
      <c r="B11" s="13" t="s">
        <v>70</v>
      </c>
      <c r="C11" s="12">
        <v>3</v>
      </c>
      <c r="D11" s="4"/>
    </row>
    <row r="12" spans="1:4" x14ac:dyDescent="0.3">
      <c r="A12" s="12"/>
      <c r="B12" s="14" t="s">
        <v>35</v>
      </c>
      <c r="C12" s="12"/>
      <c r="D12" s="4"/>
    </row>
    <row r="13" spans="1:4" x14ac:dyDescent="0.3">
      <c r="A13" s="15">
        <v>2</v>
      </c>
      <c r="B13" s="1" t="s">
        <v>37</v>
      </c>
      <c r="C13" s="11">
        <f>MAX(C14:C16)</f>
        <v>4</v>
      </c>
      <c r="D13" s="4"/>
    </row>
    <row r="14" spans="1:4" x14ac:dyDescent="0.3">
      <c r="A14" s="12"/>
      <c r="B14" s="13" t="s">
        <v>62</v>
      </c>
      <c r="C14" s="12">
        <v>4</v>
      </c>
      <c r="D14" s="4"/>
    </row>
    <row r="15" spans="1:4" ht="28.8" x14ac:dyDescent="0.3">
      <c r="A15" s="12"/>
      <c r="B15" s="13" t="s">
        <v>59</v>
      </c>
      <c r="C15" s="12">
        <v>2</v>
      </c>
      <c r="D15" s="4"/>
    </row>
    <row r="16" spans="1:4" x14ac:dyDescent="0.3">
      <c r="A16" s="12"/>
      <c r="B16" s="13" t="s">
        <v>38</v>
      </c>
      <c r="C16" s="12">
        <v>0</v>
      </c>
      <c r="D16" s="4"/>
    </row>
    <row r="17" spans="1:4" ht="24" x14ac:dyDescent="0.3">
      <c r="A17" s="12"/>
      <c r="B17" s="14" t="s">
        <v>60</v>
      </c>
      <c r="C17" s="12"/>
      <c r="D17" s="4"/>
    </row>
    <row r="18" spans="1:4" ht="86.4" x14ac:dyDescent="0.3">
      <c r="A18" s="11">
        <v>3</v>
      </c>
      <c r="B18" s="1" t="s">
        <v>63</v>
      </c>
      <c r="C18" s="11">
        <f>MAX(C19:C23)</f>
        <v>13</v>
      </c>
      <c r="D18" s="4"/>
    </row>
    <row r="19" spans="1:4" x14ac:dyDescent="0.3">
      <c r="A19" s="12"/>
      <c r="B19" s="13" t="s">
        <v>1</v>
      </c>
      <c r="C19" s="12">
        <v>13</v>
      </c>
      <c r="D19" s="4"/>
    </row>
    <row r="20" spans="1:4" x14ac:dyDescent="0.3">
      <c r="A20" s="12"/>
      <c r="B20" s="13" t="s">
        <v>2</v>
      </c>
      <c r="C20" s="12">
        <v>10</v>
      </c>
      <c r="D20" s="4"/>
    </row>
    <row r="21" spans="1:4" x14ac:dyDescent="0.3">
      <c r="A21" s="12"/>
      <c r="B21" s="13" t="s">
        <v>3</v>
      </c>
      <c r="C21" s="12">
        <v>7</v>
      </c>
      <c r="D21" s="4"/>
    </row>
    <row r="22" spans="1:4" x14ac:dyDescent="0.3">
      <c r="A22" s="12"/>
      <c r="B22" s="13" t="s">
        <v>4</v>
      </c>
      <c r="C22" s="12">
        <v>5</v>
      </c>
      <c r="D22" s="4"/>
    </row>
    <row r="23" spans="1:4" x14ac:dyDescent="0.3">
      <c r="A23" s="12"/>
      <c r="B23" s="13" t="s">
        <v>5</v>
      </c>
      <c r="C23" s="12">
        <v>3</v>
      </c>
      <c r="D23" s="4"/>
    </row>
    <row r="24" spans="1:4" x14ac:dyDescent="0.3">
      <c r="A24" s="12"/>
      <c r="B24" s="14" t="s">
        <v>36</v>
      </c>
      <c r="C24" s="12"/>
      <c r="D24" s="4"/>
    </row>
    <row r="25" spans="1:4" x14ac:dyDescent="0.3">
      <c r="A25" s="11">
        <v>4</v>
      </c>
      <c r="B25" s="1" t="s">
        <v>41</v>
      </c>
      <c r="C25" s="11">
        <f>C26+C27+C28</f>
        <v>6</v>
      </c>
      <c r="D25" s="4"/>
    </row>
    <row r="26" spans="1:4" ht="43.2" x14ac:dyDescent="0.3">
      <c r="A26" s="12"/>
      <c r="B26" s="13" t="s">
        <v>66</v>
      </c>
      <c r="C26" s="12">
        <v>2</v>
      </c>
      <c r="D26" s="4"/>
    </row>
    <row r="27" spans="1:4" ht="43.2" x14ac:dyDescent="0.3">
      <c r="A27" s="12"/>
      <c r="B27" s="13" t="s">
        <v>65</v>
      </c>
      <c r="C27" s="12">
        <v>2</v>
      </c>
      <c r="D27" s="4"/>
    </row>
    <row r="28" spans="1:4" ht="86.4" x14ac:dyDescent="0.3">
      <c r="A28" s="12"/>
      <c r="B28" s="13" t="s">
        <v>67</v>
      </c>
      <c r="C28" s="12">
        <v>2</v>
      </c>
      <c r="D28" s="4"/>
    </row>
    <row r="29" spans="1:4" x14ac:dyDescent="0.3">
      <c r="A29" s="12"/>
      <c r="B29" s="14" t="s">
        <v>35</v>
      </c>
      <c r="C29" s="12"/>
      <c r="D29" s="4"/>
    </row>
    <row r="30" spans="1:4" ht="43.2" x14ac:dyDescent="0.3">
      <c r="A30" s="11">
        <v>5</v>
      </c>
      <c r="B30" s="1" t="s">
        <v>32</v>
      </c>
      <c r="C30" s="11">
        <f>MAX(C31:C32)</f>
        <v>3</v>
      </c>
      <c r="D30" s="4"/>
    </row>
    <row r="31" spans="1:4" ht="43.2" x14ac:dyDescent="0.3">
      <c r="A31" s="12"/>
      <c r="B31" s="13" t="s">
        <v>33</v>
      </c>
      <c r="C31" s="12">
        <v>3</v>
      </c>
      <c r="D31" s="4"/>
    </row>
    <row r="32" spans="1:4" x14ac:dyDescent="0.3">
      <c r="A32" s="12"/>
      <c r="B32" s="13" t="s">
        <v>6</v>
      </c>
      <c r="C32" s="12">
        <v>0</v>
      </c>
      <c r="D32" s="4"/>
    </row>
    <row r="33" spans="1:4" x14ac:dyDescent="0.3">
      <c r="A33" s="12"/>
      <c r="B33" s="14" t="s">
        <v>36</v>
      </c>
      <c r="C33" s="12"/>
      <c r="D33" s="4"/>
    </row>
    <row r="34" spans="1:4" x14ac:dyDescent="0.3">
      <c r="A34" s="9" t="s">
        <v>53</v>
      </c>
      <c r="B34" s="10" t="s">
        <v>34</v>
      </c>
      <c r="C34" s="9">
        <f>C35+C41+C47+C53+C58</f>
        <v>33</v>
      </c>
      <c r="D34" s="4"/>
    </row>
    <row r="35" spans="1:4" ht="28.8" x14ac:dyDescent="0.3">
      <c r="A35" s="11">
        <v>6</v>
      </c>
      <c r="B35" s="1" t="s">
        <v>7</v>
      </c>
      <c r="C35" s="11">
        <f>MAX(C36:C39)</f>
        <v>8</v>
      </c>
      <c r="D35" s="4"/>
    </row>
    <row r="36" spans="1:4" x14ac:dyDescent="0.3">
      <c r="A36" s="12"/>
      <c r="B36" s="13" t="s">
        <v>26</v>
      </c>
      <c r="C36" s="12">
        <v>8</v>
      </c>
      <c r="D36" s="4"/>
    </row>
    <row r="37" spans="1:4" x14ac:dyDescent="0.3">
      <c r="A37" s="12"/>
      <c r="B37" s="13" t="s">
        <v>27</v>
      </c>
      <c r="C37" s="12">
        <v>6</v>
      </c>
      <c r="D37" s="4"/>
    </row>
    <row r="38" spans="1:4" x14ac:dyDescent="0.3">
      <c r="A38" s="12"/>
      <c r="B38" s="13" t="s">
        <v>28</v>
      </c>
      <c r="C38" s="12">
        <v>4</v>
      </c>
      <c r="D38" s="4"/>
    </row>
    <row r="39" spans="1:4" x14ac:dyDescent="0.3">
      <c r="A39" s="12"/>
      <c r="B39" s="13" t="s">
        <v>29</v>
      </c>
      <c r="C39" s="12">
        <v>2</v>
      </c>
      <c r="D39" s="4"/>
    </row>
    <row r="40" spans="1:4" x14ac:dyDescent="0.3">
      <c r="A40" s="12"/>
      <c r="B40" s="14" t="s">
        <v>36</v>
      </c>
      <c r="C40" s="12"/>
      <c r="D40" s="4"/>
    </row>
    <row r="41" spans="1:4" ht="28.8" x14ac:dyDescent="0.3">
      <c r="A41" s="11">
        <v>7</v>
      </c>
      <c r="B41" s="1" t="s">
        <v>8</v>
      </c>
      <c r="C41" s="11">
        <f>MAX(C42:C45)</f>
        <v>6</v>
      </c>
      <c r="D41" s="4"/>
    </row>
    <row r="42" spans="1:4" x14ac:dyDescent="0.3">
      <c r="A42" s="12"/>
      <c r="B42" s="13" t="s">
        <v>44</v>
      </c>
      <c r="C42" s="12">
        <v>6</v>
      </c>
      <c r="D42" s="4"/>
    </row>
    <row r="43" spans="1:4" x14ac:dyDescent="0.3">
      <c r="A43" s="12"/>
      <c r="B43" s="13" t="s">
        <v>45</v>
      </c>
      <c r="C43" s="12">
        <v>4</v>
      </c>
      <c r="D43" s="4"/>
    </row>
    <row r="44" spans="1:4" x14ac:dyDescent="0.3">
      <c r="A44" s="12"/>
      <c r="B44" s="13" t="s">
        <v>46</v>
      </c>
      <c r="C44" s="12">
        <v>2</v>
      </c>
      <c r="D44" s="4"/>
    </row>
    <row r="45" spans="1:4" x14ac:dyDescent="0.3">
      <c r="A45" s="12"/>
      <c r="B45" s="13" t="s">
        <v>9</v>
      </c>
      <c r="C45" s="12">
        <v>0</v>
      </c>
      <c r="D45" s="4"/>
    </row>
    <row r="46" spans="1:4" x14ac:dyDescent="0.3">
      <c r="A46" s="12"/>
      <c r="B46" s="14" t="s">
        <v>36</v>
      </c>
      <c r="C46" s="12"/>
      <c r="D46" s="4"/>
    </row>
    <row r="47" spans="1:4" ht="28.8" x14ac:dyDescent="0.3">
      <c r="A47" s="11">
        <v>8</v>
      </c>
      <c r="B47" s="1" t="s">
        <v>10</v>
      </c>
      <c r="C47" s="11">
        <f>MAX(C48:C51)</f>
        <v>7</v>
      </c>
      <c r="D47" s="4"/>
    </row>
    <row r="48" spans="1:4" x14ac:dyDescent="0.3">
      <c r="A48" s="12"/>
      <c r="B48" s="13" t="s">
        <v>11</v>
      </c>
      <c r="C48" s="12">
        <v>7</v>
      </c>
      <c r="D48" s="4"/>
    </row>
    <row r="49" spans="1:4" x14ac:dyDescent="0.3">
      <c r="A49" s="12"/>
      <c r="B49" s="13" t="s">
        <v>12</v>
      </c>
      <c r="C49" s="12">
        <v>5</v>
      </c>
      <c r="D49" s="4"/>
    </row>
    <row r="50" spans="1:4" x14ac:dyDescent="0.3">
      <c r="A50" s="12"/>
      <c r="B50" s="13" t="s">
        <v>13</v>
      </c>
      <c r="C50" s="12">
        <v>3</v>
      </c>
      <c r="D50" s="4"/>
    </row>
    <row r="51" spans="1:4" x14ac:dyDescent="0.3">
      <c r="A51" s="12"/>
      <c r="B51" s="13" t="s">
        <v>14</v>
      </c>
      <c r="C51" s="12">
        <v>1</v>
      </c>
      <c r="D51" s="4"/>
    </row>
    <row r="52" spans="1:4" x14ac:dyDescent="0.3">
      <c r="A52" s="12"/>
      <c r="B52" s="14" t="s">
        <v>36</v>
      </c>
      <c r="C52" s="12"/>
      <c r="D52" s="4"/>
    </row>
    <row r="53" spans="1:4" x14ac:dyDescent="0.3">
      <c r="A53" s="11">
        <v>9</v>
      </c>
      <c r="B53" s="1" t="s">
        <v>47</v>
      </c>
      <c r="C53" s="11">
        <f>MAX(C54:C56)</f>
        <v>6</v>
      </c>
      <c r="D53" s="4"/>
    </row>
    <row r="54" spans="1:4" x14ac:dyDescent="0.3">
      <c r="A54" s="12"/>
      <c r="B54" s="13" t="s">
        <v>48</v>
      </c>
      <c r="C54" s="12">
        <v>6</v>
      </c>
      <c r="D54" s="4"/>
    </row>
    <row r="55" spans="1:4" x14ac:dyDescent="0.3">
      <c r="A55" s="12"/>
      <c r="B55" s="13" t="s">
        <v>49</v>
      </c>
      <c r="C55" s="12">
        <v>4</v>
      </c>
      <c r="D55" s="4"/>
    </row>
    <row r="56" spans="1:4" x14ac:dyDescent="0.3">
      <c r="A56" s="12"/>
      <c r="B56" s="13" t="s">
        <v>50</v>
      </c>
      <c r="C56" s="12">
        <v>2</v>
      </c>
      <c r="D56" s="4"/>
    </row>
    <row r="57" spans="1:4" x14ac:dyDescent="0.3">
      <c r="A57" s="12"/>
      <c r="B57" s="14" t="s">
        <v>36</v>
      </c>
      <c r="C57" s="12"/>
      <c r="D57" s="4"/>
    </row>
    <row r="58" spans="1:4" x14ac:dyDescent="0.3">
      <c r="A58" s="11">
        <v>10</v>
      </c>
      <c r="B58" s="1" t="s">
        <v>54</v>
      </c>
      <c r="C58" s="11">
        <f>MAX(C59:C61)</f>
        <v>6</v>
      </c>
      <c r="D58" s="4"/>
    </row>
    <row r="59" spans="1:4" x14ac:dyDescent="0.3">
      <c r="A59" s="12"/>
      <c r="B59" s="13" t="s">
        <v>48</v>
      </c>
      <c r="C59" s="12">
        <v>6</v>
      </c>
      <c r="D59" s="4"/>
    </row>
    <row r="60" spans="1:4" x14ac:dyDescent="0.3">
      <c r="A60" s="12"/>
      <c r="B60" s="13" t="s">
        <v>49</v>
      </c>
      <c r="C60" s="12">
        <v>4</v>
      </c>
      <c r="D60" s="4"/>
    </row>
    <row r="61" spans="1:4" x14ac:dyDescent="0.3">
      <c r="A61" s="12"/>
      <c r="B61" s="13" t="s">
        <v>50</v>
      </c>
      <c r="C61" s="12">
        <v>2</v>
      </c>
      <c r="D61" s="4"/>
    </row>
    <row r="62" spans="1:4" x14ac:dyDescent="0.3">
      <c r="A62" s="12"/>
      <c r="B62" s="14" t="s">
        <v>36</v>
      </c>
      <c r="C62" s="12"/>
      <c r="D62" s="4"/>
    </row>
    <row r="63" spans="1:4" x14ac:dyDescent="0.3">
      <c r="A63" s="9" t="s">
        <v>15</v>
      </c>
      <c r="B63" s="10" t="s">
        <v>30</v>
      </c>
      <c r="C63" s="9">
        <f>C64</f>
        <v>10</v>
      </c>
      <c r="D63" s="4" t="s">
        <v>24</v>
      </c>
    </row>
    <row r="64" spans="1:4" x14ac:dyDescent="0.3">
      <c r="A64" s="11">
        <v>11</v>
      </c>
      <c r="B64" s="1" t="s">
        <v>30</v>
      </c>
      <c r="C64" s="11">
        <f>MAX(C65:C66)</f>
        <v>10</v>
      </c>
      <c r="D64" s="4"/>
    </row>
    <row r="65" spans="1:4" ht="165.6" customHeight="1" x14ac:dyDescent="0.3">
      <c r="A65" s="12"/>
      <c r="B65" s="13" t="s">
        <v>64</v>
      </c>
      <c r="C65" s="12">
        <v>10</v>
      </c>
      <c r="D65" s="4"/>
    </row>
    <row r="66" spans="1:4" ht="130.19999999999999" customHeight="1" x14ac:dyDescent="0.3">
      <c r="A66" s="12"/>
      <c r="B66" s="13" t="s">
        <v>71</v>
      </c>
      <c r="C66" s="12">
        <v>0</v>
      </c>
      <c r="D66" s="4"/>
    </row>
    <row r="67" spans="1:4" x14ac:dyDescent="0.3">
      <c r="A67" s="9" t="s">
        <v>16</v>
      </c>
      <c r="B67" s="10" t="s">
        <v>57</v>
      </c>
      <c r="C67" s="9">
        <f>C68+C75+C79</f>
        <v>17</v>
      </c>
      <c r="D67" s="4"/>
    </row>
    <row r="68" spans="1:4" x14ac:dyDescent="0.3">
      <c r="A68" s="11">
        <v>12</v>
      </c>
      <c r="B68" s="1" t="s">
        <v>17</v>
      </c>
      <c r="C68" s="11">
        <f>SUM(C69:C73)</f>
        <v>10</v>
      </c>
      <c r="D68" s="4"/>
    </row>
    <row r="69" spans="1:4" ht="57.6" x14ac:dyDescent="0.3">
      <c r="A69" s="12"/>
      <c r="B69" s="13" t="s">
        <v>55</v>
      </c>
      <c r="C69" s="12">
        <v>3</v>
      </c>
      <c r="D69" s="4"/>
    </row>
    <row r="70" spans="1:4" ht="43.2" x14ac:dyDescent="0.3">
      <c r="A70" s="12"/>
      <c r="B70" s="13" t="s">
        <v>72</v>
      </c>
      <c r="C70" s="12">
        <v>3</v>
      </c>
      <c r="D70" s="17"/>
    </row>
    <row r="71" spans="1:4" ht="43.2" x14ac:dyDescent="0.3">
      <c r="A71" s="12"/>
      <c r="B71" s="13" t="s">
        <v>73</v>
      </c>
      <c r="C71" s="12">
        <v>2</v>
      </c>
      <c r="D71" s="4"/>
    </row>
    <row r="72" spans="1:4" ht="28.8" x14ac:dyDescent="0.3">
      <c r="A72" s="12"/>
      <c r="B72" s="13" t="s">
        <v>18</v>
      </c>
      <c r="C72" s="12">
        <v>2</v>
      </c>
      <c r="D72" s="4"/>
    </row>
    <row r="73" spans="1:4" ht="28.8" x14ac:dyDescent="0.3">
      <c r="A73" s="12"/>
      <c r="B73" s="13" t="s">
        <v>25</v>
      </c>
      <c r="C73" s="12">
        <v>0</v>
      </c>
      <c r="D73" s="4"/>
    </row>
    <row r="74" spans="1:4" x14ac:dyDescent="0.3">
      <c r="A74" s="12"/>
      <c r="B74" s="14" t="s">
        <v>35</v>
      </c>
      <c r="C74" s="12"/>
      <c r="D74" s="4"/>
    </row>
    <row r="75" spans="1:4" ht="43.2" x14ac:dyDescent="0.3">
      <c r="A75" s="11">
        <v>13</v>
      </c>
      <c r="B75" s="1" t="s">
        <v>19</v>
      </c>
      <c r="C75" s="11">
        <f>MAX(C76:C77)</f>
        <v>4</v>
      </c>
      <c r="D75" s="4"/>
    </row>
    <row r="76" spans="1:4" x14ac:dyDescent="0.3">
      <c r="A76" s="12"/>
      <c r="B76" s="13" t="s">
        <v>20</v>
      </c>
      <c r="C76" s="12">
        <v>4</v>
      </c>
      <c r="D76" s="4"/>
    </row>
    <row r="77" spans="1:4" x14ac:dyDescent="0.3">
      <c r="A77" s="12"/>
      <c r="B77" s="13" t="s">
        <v>21</v>
      </c>
      <c r="C77" s="12">
        <v>3</v>
      </c>
      <c r="D77" s="4"/>
    </row>
    <row r="78" spans="1:4" x14ac:dyDescent="0.3">
      <c r="A78" s="12"/>
      <c r="B78" s="14" t="s">
        <v>36</v>
      </c>
      <c r="C78" s="12"/>
      <c r="D78" s="4"/>
    </row>
    <row r="79" spans="1:4" ht="43.2" x14ac:dyDescent="0.3">
      <c r="A79" s="11">
        <v>14</v>
      </c>
      <c r="B79" s="1" t="s">
        <v>56</v>
      </c>
      <c r="C79" s="11">
        <v>3</v>
      </c>
      <c r="D79" s="4"/>
    </row>
    <row r="80" spans="1:4" x14ac:dyDescent="0.3">
      <c r="A80" s="19"/>
      <c r="B80" s="20"/>
      <c r="C80" s="19">
        <f>C67+C63+C34+C3</f>
        <v>100</v>
      </c>
      <c r="D80" s="4"/>
    </row>
    <row r="81" spans="2:2" ht="21" customHeight="1" x14ac:dyDescent="0.3">
      <c r="B81" s="18"/>
    </row>
    <row r="82" spans="2:2" ht="84" x14ac:dyDescent="0.3">
      <c r="B82" s="2" t="s">
        <v>39</v>
      </c>
    </row>
    <row r="84" spans="2:2" ht="409.6" x14ac:dyDescent="0.3">
      <c r="B84" s="2" t="s">
        <v>43</v>
      </c>
    </row>
    <row r="87" spans="2:2" ht="204.6" x14ac:dyDescent="0.3">
      <c r="B87" s="3" t="s">
        <v>42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6de6e40-ef02-420e-891e-1c34103d721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7AB4661E37CD43AE5DC5EDCF8AE378" ma:contentTypeVersion="16" ma:contentTypeDescription="Creați un document nou." ma:contentTypeScope="" ma:versionID="0e0fda795f53511086d57854a88b9326">
  <xsd:schema xmlns:xsd="http://www.w3.org/2001/XMLSchema" xmlns:xs="http://www.w3.org/2001/XMLSchema" xmlns:p="http://schemas.microsoft.com/office/2006/metadata/properties" xmlns:ns3="76de6e40-ef02-420e-891e-1c34103d7213" xmlns:ns4="096933e3-bd67-4dac-bd0a-84fb79737efc" targetNamespace="http://schemas.microsoft.com/office/2006/metadata/properties" ma:root="true" ma:fieldsID="205651d3dae966a25f9ce07fd4f7126e" ns3:_="" ns4:_="">
    <xsd:import namespace="76de6e40-ef02-420e-891e-1c34103d7213"/>
    <xsd:import namespace="096933e3-bd67-4dac-bd0a-84fb79737ef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e6e40-ef02-420e-891e-1c34103d7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6933e3-bd67-4dac-bd0a-84fb79737efc" elementFormDefault="qualified">
    <xsd:import namespace="http://schemas.microsoft.com/office/2006/documentManagement/types"/>
    <xsd:import namespace="http://schemas.microsoft.com/office/infopath/2007/PartnerControls"/>
    <xsd:element name="SharedWithUsers" ma:index="10"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jat cu detalii" ma:internalName="SharedWithDetails" ma:readOnly="true">
      <xsd:simpleType>
        <xsd:restriction base="dms:Note">
          <xsd:maxLength value="255"/>
        </xsd:restriction>
      </xsd:simpleType>
    </xsd:element>
    <xsd:element name="SharingHintHash" ma:index="12" nillable="true" ma:displayName="Partajare cod hash indiciu"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899F70-A4A1-417F-A709-5A51745080B0}">
  <ds:schemaRefs>
    <ds:schemaRef ds:uri="http://schemas.microsoft.com/sharepoint/v3/contenttype/forms"/>
  </ds:schemaRefs>
</ds:datastoreItem>
</file>

<file path=customXml/itemProps2.xml><?xml version="1.0" encoding="utf-8"?>
<ds:datastoreItem xmlns:ds="http://schemas.openxmlformats.org/officeDocument/2006/customXml" ds:itemID="{CD1005B1-A489-45F8-AC7D-CFB6B9B982DA}">
  <ds:schemaRefs>
    <ds:schemaRef ds:uri="096933e3-bd67-4dac-bd0a-84fb79737efc"/>
    <ds:schemaRef ds:uri="http://schemas.openxmlformats.org/package/2006/metadata/core-properties"/>
    <ds:schemaRef ds:uri="http://schemas.microsoft.com/office/2006/metadata/properties"/>
    <ds:schemaRef ds:uri="http://schemas.microsoft.com/office/infopath/2007/PartnerControls"/>
    <ds:schemaRef ds:uri="76de6e40-ef02-420e-891e-1c34103d7213"/>
    <ds:schemaRef ds:uri="http://purl.org/dc/dcmitype/"/>
    <ds:schemaRef ds:uri="http://purl.org/dc/terms/"/>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20BB00B2-1E65-41CE-8DBB-89FA304F80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e6e40-ef02-420e-891e-1c34103d7213"/>
    <ds:schemaRef ds:uri="096933e3-bd67-4dac-bd0a-84fb79737e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Coduri CAEN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Mihai Botea</dc:creator>
  <cp:lastModifiedBy>Alina Costachescu</cp:lastModifiedBy>
  <dcterms:created xsi:type="dcterms:W3CDTF">2023-08-04T10:31:37Z</dcterms:created>
  <dcterms:modified xsi:type="dcterms:W3CDTF">2023-08-19T20:43:26Z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0x010100147AB4661E37CD43AE5DC5EDCF8AE378</vt:lpwstr>
  </property>
</Properties>
</file>