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defaultThemeVersion="124226"/>
  <mc:AlternateContent xmlns:mc="http://schemas.openxmlformats.org/markup-compatibility/2006">
    <mc:Choice Requires="x15">
      <x15ac:absPath xmlns:x15ac="http://schemas.microsoft.com/office/spreadsheetml/2010/11/ac" url="D:\2021\_Lucru\2021 2027 DVAP 01.03.2023\0 PR 2021 2027 DVAP 01.03.2023\GHIDURI ELABORARE\P 1.1 COSMIN BALA Varianta 1\1.1 Varianta 1\"/>
    </mc:Choice>
  </mc:AlternateContent>
  <xr:revisionPtr revIDLastSave="0" documentId="13_ncr:1_{ED9B317A-11C8-47AF-9B02-1E2C5E513736}" xr6:coauthVersionLast="47" xr6:coauthVersionMax="47" xr10:uidLastSave="{00000000-0000-0000-0000-000000000000}"/>
  <bookViews>
    <workbookView xWindow="28680" yWindow="2625" windowWidth="20730" windowHeight="11040" tabRatio="837" firstSheet="4" activeTab="5" xr2:uid="{00000000-000D-0000-FFFF-FFFF00000000}"/>
  </bookViews>
  <sheets>
    <sheet name="1A-Bilant" sheetId="1" r:id="rId1"/>
    <sheet name="1B-ContPP" sheetId="2" r:id="rId2"/>
    <sheet name="1C-Analiza_fin_extinsa" sheetId="3" r:id="rId3"/>
    <sheet name="1D-Analiza_fin_indicatori" sheetId="5" r:id="rId4"/>
    <sheet name="1E-Intreprindere_in_dificultate" sheetId="22" r:id="rId5"/>
    <sheet name="2A-Buget_cerere" sheetId="24" r:id="rId6"/>
    <sheet name="3A-Imobilizări" sheetId="23" r:id="rId7"/>
    <sheet name="4- Export SMIS" sheetId="28" r:id="rId8"/>
    <sheet name="5 - Buget Cerere SMIS" sheetId="26" r:id="rId9"/>
    <sheet name="6 - Plan investițional" sheetId="27" r:id="rId10"/>
  </sheets>
  <externalReferences>
    <externalReference r:id="rId11"/>
  </externalReferences>
  <definedNames>
    <definedName name="FDR">'[1]1-Inputuri'!$E$26</definedName>
    <definedName name="_xlnm.Print_Area" localSheetId="5">'2A-Buget_cerere'!$A$1:$M$81</definedName>
    <definedName name="TVA" localSheetId="7">#REF!</definedName>
    <definedName name="TVA">#REF!</definedName>
  </definedNames>
  <calcPr calcId="191029"/>
</workbook>
</file>

<file path=xl/calcChain.xml><?xml version="1.0" encoding="utf-8"?>
<calcChain xmlns="http://schemas.openxmlformats.org/spreadsheetml/2006/main">
  <c r="B9" i="27" l="1"/>
  <c r="B8" i="27"/>
  <c r="E33" i="24"/>
  <c r="M33" i="24" s="1"/>
  <c r="C34" i="24"/>
  <c r="E34" i="24"/>
  <c r="E39" i="24"/>
  <c r="I39" i="24" s="1"/>
  <c r="E8" i="24"/>
  <c r="I8" i="24" s="1"/>
  <c r="H8" i="24"/>
  <c r="E9" i="24"/>
  <c r="H9" i="24"/>
  <c r="I9" i="24" s="1"/>
  <c r="H39" i="24"/>
  <c r="H41" i="24" s="1"/>
  <c r="E28" i="24"/>
  <c r="I28" i="24" s="1"/>
  <c r="C49" i="24"/>
  <c r="C37" i="24"/>
  <c r="G29" i="24"/>
  <c r="C29" i="24"/>
  <c r="C20" i="24"/>
  <c r="D10" i="24"/>
  <c r="F10" i="24"/>
  <c r="G10" i="24"/>
  <c r="C10" i="24"/>
  <c r="D29" i="24"/>
  <c r="E22" i="24"/>
  <c r="E29" i="24" s="1"/>
  <c r="E23" i="24"/>
  <c r="E24" i="24"/>
  <c r="E25" i="24"/>
  <c r="I25" i="24" s="1"/>
  <c r="E26" i="24"/>
  <c r="E27" i="24"/>
  <c r="I27" i="24" s="1"/>
  <c r="C24" i="27" s="1"/>
  <c r="F29" i="24"/>
  <c r="H22" i="24"/>
  <c r="H23" i="24"/>
  <c r="H29" i="24" s="1"/>
  <c r="H24" i="24"/>
  <c r="H25" i="24"/>
  <c r="H26" i="24"/>
  <c r="H27" i="24"/>
  <c r="H28" i="24"/>
  <c r="I23" i="24"/>
  <c r="I24" i="24"/>
  <c r="I26" i="24"/>
  <c r="C23" i="27" s="1"/>
  <c r="E6" i="24"/>
  <c r="E10" i="24" s="1"/>
  <c r="H6" i="24"/>
  <c r="H10" i="24" s="1"/>
  <c r="E44" i="24"/>
  <c r="I44" i="24" s="1"/>
  <c r="H44" i="24"/>
  <c r="E39" i="27"/>
  <c r="E51" i="27"/>
  <c r="E52" i="27"/>
  <c r="H36" i="24"/>
  <c r="H37" i="24" s="1"/>
  <c r="F34" i="24"/>
  <c r="H34" i="24" s="1"/>
  <c r="G34" i="24"/>
  <c r="H15" i="24"/>
  <c r="H16" i="24"/>
  <c r="H17" i="24"/>
  <c r="H18" i="24"/>
  <c r="H20" i="24" s="1"/>
  <c r="H19" i="24"/>
  <c r="H7" i="24"/>
  <c r="F13" i="24"/>
  <c r="H13" i="24" s="1"/>
  <c r="G13" i="24"/>
  <c r="H43" i="24"/>
  <c r="H49" i="24" s="1"/>
  <c r="H45" i="24"/>
  <c r="H46" i="24"/>
  <c r="H47" i="24"/>
  <c r="H48" i="24"/>
  <c r="I48" i="24" s="1"/>
  <c r="F39" i="27"/>
  <c r="F51" i="27"/>
  <c r="F52" i="27"/>
  <c r="E43" i="24"/>
  <c r="I43" i="24"/>
  <c r="E45" i="24"/>
  <c r="I45" i="24" s="1"/>
  <c r="E46" i="24"/>
  <c r="I46" i="24" s="1"/>
  <c r="C44" i="27" s="1"/>
  <c r="E47" i="24"/>
  <c r="I47" i="24" s="1"/>
  <c r="C45" i="27" s="1"/>
  <c r="E48" i="24"/>
  <c r="D47" i="27"/>
  <c r="A47" i="27"/>
  <c r="B47" i="27"/>
  <c r="B42" i="27"/>
  <c r="B43" i="27"/>
  <c r="B44" i="27"/>
  <c r="B45" i="27"/>
  <c r="B46" i="27"/>
  <c r="B41" i="27"/>
  <c r="A42" i="27"/>
  <c r="A43" i="27"/>
  <c r="A44" i="27"/>
  <c r="A45" i="27"/>
  <c r="A46" i="27"/>
  <c r="A41" i="27"/>
  <c r="B40" i="27"/>
  <c r="A40" i="27"/>
  <c r="B39" i="27"/>
  <c r="B38" i="27"/>
  <c r="A38" i="27"/>
  <c r="B37" i="27"/>
  <c r="A37" i="27"/>
  <c r="B36" i="27"/>
  <c r="B33" i="27"/>
  <c r="A33" i="27"/>
  <c r="B32" i="27"/>
  <c r="A32" i="27"/>
  <c r="B31" i="27"/>
  <c r="B29" i="27"/>
  <c r="B30" i="27"/>
  <c r="B28" i="27"/>
  <c r="A29" i="27"/>
  <c r="A30" i="27"/>
  <c r="A28" i="27"/>
  <c r="B27" i="27"/>
  <c r="A27" i="27"/>
  <c r="B26" i="27"/>
  <c r="B24" i="27"/>
  <c r="B25" i="27"/>
  <c r="B23" i="27"/>
  <c r="B22" i="27"/>
  <c r="A25" i="27"/>
  <c r="A24" i="27"/>
  <c r="A23" i="27"/>
  <c r="A22" i="27"/>
  <c r="B21" i="27"/>
  <c r="A21" i="27"/>
  <c r="B20" i="27"/>
  <c r="B18" i="27"/>
  <c r="B19" i="27"/>
  <c r="B17" i="27"/>
  <c r="B16" i="27"/>
  <c r="B15" i="27"/>
  <c r="A18" i="27"/>
  <c r="A19" i="27"/>
  <c r="A17" i="27"/>
  <c r="A16" i="27"/>
  <c r="A15" i="27"/>
  <c r="B14" i="27"/>
  <c r="A14" i="27"/>
  <c r="B13" i="27"/>
  <c r="A12" i="27"/>
  <c r="A11" i="27"/>
  <c r="B12" i="27"/>
  <c r="B11" i="27"/>
  <c r="B10" i="27"/>
  <c r="A6" i="27"/>
  <c r="E36" i="24"/>
  <c r="M36" i="24" s="1"/>
  <c r="I36" i="24"/>
  <c r="I37" i="24"/>
  <c r="D34" i="24"/>
  <c r="E15" i="24"/>
  <c r="I15" i="24" s="1"/>
  <c r="E16" i="24"/>
  <c r="I16" i="24" s="1"/>
  <c r="C16" i="27" s="1"/>
  <c r="E17" i="24"/>
  <c r="I17" i="24"/>
  <c r="E18" i="24"/>
  <c r="I18" i="24"/>
  <c r="E19" i="24"/>
  <c r="I19" i="24" s="1"/>
  <c r="C19" i="27" s="1"/>
  <c r="E7" i="24"/>
  <c r="I7" i="24" s="1"/>
  <c r="C9" i="27" s="1"/>
  <c r="C13" i="24"/>
  <c r="D13" i="24"/>
  <c r="E13" i="24"/>
  <c r="E31" i="24"/>
  <c r="H31" i="24"/>
  <c r="I31" i="24" s="1"/>
  <c r="C28" i="27" s="1"/>
  <c r="H33" i="24"/>
  <c r="I33" i="24"/>
  <c r="E37" i="24"/>
  <c r="H32" i="24"/>
  <c r="E32" i="24"/>
  <c r="H12" i="24"/>
  <c r="E12" i="24"/>
  <c r="E10" i="27"/>
  <c r="E13" i="27"/>
  <c r="E20" i="27"/>
  <c r="E26" i="27"/>
  <c r="E31" i="27"/>
  <c r="E36" i="27"/>
  <c r="E48" i="27"/>
  <c r="E58" i="27"/>
  <c r="D53" i="27"/>
  <c r="D46" i="27"/>
  <c r="D45" i="27"/>
  <c r="D44" i="27"/>
  <c r="D43" i="27"/>
  <c r="D42" i="27"/>
  <c r="D41" i="27"/>
  <c r="D38" i="27"/>
  <c r="D35" i="27"/>
  <c r="D34" i="27"/>
  <c r="D33" i="27"/>
  <c r="D30" i="27"/>
  <c r="D29" i="27"/>
  <c r="D28" i="27"/>
  <c r="F26" i="27"/>
  <c r="D26" i="27"/>
  <c r="D25" i="27"/>
  <c r="D24" i="27"/>
  <c r="D23" i="27"/>
  <c r="D22" i="27"/>
  <c r="D19" i="27"/>
  <c r="D18" i="27"/>
  <c r="D17" i="27"/>
  <c r="D16" i="27"/>
  <c r="D15" i="27"/>
  <c r="D12" i="27"/>
  <c r="C50" i="27"/>
  <c r="C48" i="27"/>
  <c r="D9" i="27"/>
  <c r="D8" i="27"/>
  <c r="F63" i="27"/>
  <c r="E63" i="27"/>
  <c r="F59" i="27"/>
  <c r="E59" i="27"/>
  <c r="D50" i="27"/>
  <c r="F48" i="27"/>
  <c r="D48" i="27"/>
  <c r="D39" i="27"/>
  <c r="F36" i="27"/>
  <c r="D36" i="27"/>
  <c r="B34" i="27"/>
  <c r="A34" i="27"/>
  <c r="F31" i="27"/>
  <c r="D31" i="27"/>
  <c r="F20" i="27"/>
  <c r="D20" i="27"/>
  <c r="F13" i="27"/>
  <c r="D13" i="27"/>
  <c r="F10" i="27"/>
  <c r="D10" i="27"/>
  <c r="C7" i="27"/>
  <c r="D7" i="27" s="1"/>
  <c r="B7" i="27"/>
  <c r="A7" i="27"/>
  <c r="M50" i="26"/>
  <c r="K50" i="26"/>
  <c r="I50" i="26"/>
  <c r="E50" i="26"/>
  <c r="M49" i="26"/>
  <c r="K49" i="26"/>
  <c r="I49" i="26"/>
  <c r="E49" i="26"/>
  <c r="M48" i="26"/>
  <c r="K48" i="26"/>
  <c r="I48" i="26"/>
  <c r="E48" i="26"/>
  <c r="M47" i="26"/>
  <c r="K47" i="26"/>
  <c r="I47" i="26"/>
  <c r="E47" i="26"/>
  <c r="M46" i="26"/>
  <c r="K46" i="26"/>
  <c r="I46" i="26"/>
  <c r="E46" i="26"/>
  <c r="M45" i="26"/>
  <c r="K45" i="26"/>
  <c r="I45" i="26"/>
  <c r="E45" i="26"/>
  <c r="M44" i="26"/>
  <c r="K44" i="26"/>
  <c r="I44" i="26"/>
  <c r="E44" i="26"/>
  <c r="M43" i="26"/>
  <c r="K43" i="26"/>
  <c r="I43" i="26"/>
  <c r="E43" i="26"/>
  <c r="M42" i="26"/>
  <c r="K42" i="26"/>
  <c r="I42" i="26"/>
  <c r="E42" i="26"/>
  <c r="M41" i="26"/>
  <c r="K41" i="26"/>
  <c r="I41" i="26"/>
  <c r="E41" i="26"/>
  <c r="M40" i="26"/>
  <c r="K40" i="26"/>
  <c r="I40" i="26"/>
  <c r="E40" i="26"/>
  <c r="M39" i="26"/>
  <c r="K39" i="26"/>
  <c r="I39" i="26"/>
  <c r="E39" i="26"/>
  <c r="M38" i="26"/>
  <c r="K38" i="26"/>
  <c r="I38" i="26"/>
  <c r="E38" i="26"/>
  <c r="M37" i="26"/>
  <c r="K37" i="26"/>
  <c r="I37" i="26"/>
  <c r="E37" i="26"/>
  <c r="M36" i="26"/>
  <c r="K36" i="26"/>
  <c r="I36" i="26"/>
  <c r="E36" i="26"/>
  <c r="M35" i="26"/>
  <c r="K35" i="26"/>
  <c r="I35" i="26"/>
  <c r="E35" i="26"/>
  <c r="M34" i="26"/>
  <c r="K34" i="26"/>
  <c r="I34" i="26"/>
  <c r="E34" i="26"/>
  <c r="M33" i="26"/>
  <c r="K33" i="26"/>
  <c r="I33" i="26"/>
  <c r="E33" i="26"/>
  <c r="M32" i="26"/>
  <c r="K32" i="26"/>
  <c r="I32" i="26"/>
  <c r="E32" i="26"/>
  <c r="M31" i="26"/>
  <c r="K31" i="26"/>
  <c r="I31" i="26"/>
  <c r="E31" i="26"/>
  <c r="M30" i="26"/>
  <c r="K30" i="26"/>
  <c r="I30" i="26"/>
  <c r="E30" i="26"/>
  <c r="M29" i="26"/>
  <c r="K29" i="26"/>
  <c r="I29" i="26"/>
  <c r="E29" i="26"/>
  <c r="M28" i="26"/>
  <c r="K28" i="26"/>
  <c r="I28" i="26"/>
  <c r="E28" i="26"/>
  <c r="M27" i="26"/>
  <c r="K27" i="26"/>
  <c r="I27" i="26"/>
  <c r="E27" i="26"/>
  <c r="M26" i="26"/>
  <c r="K26" i="26"/>
  <c r="I26" i="26"/>
  <c r="E26" i="26"/>
  <c r="M25" i="26"/>
  <c r="K25" i="26"/>
  <c r="I25" i="26"/>
  <c r="E25" i="26"/>
  <c r="M24" i="26"/>
  <c r="K24" i="26"/>
  <c r="I24" i="26"/>
  <c r="E24" i="26"/>
  <c r="M23" i="26"/>
  <c r="K23" i="26"/>
  <c r="I23" i="26"/>
  <c r="E23" i="26"/>
  <c r="M22" i="26"/>
  <c r="K22" i="26"/>
  <c r="I22" i="26"/>
  <c r="E22" i="26"/>
  <c r="M21" i="26"/>
  <c r="K21" i="26"/>
  <c r="I21" i="26"/>
  <c r="E21" i="26"/>
  <c r="M20" i="26"/>
  <c r="K20" i="26"/>
  <c r="I20" i="26"/>
  <c r="E20" i="26"/>
  <c r="M19" i="26"/>
  <c r="K19" i="26"/>
  <c r="I19" i="26"/>
  <c r="E19" i="26"/>
  <c r="M18" i="26"/>
  <c r="K18" i="26"/>
  <c r="I18" i="26"/>
  <c r="E18" i="26"/>
  <c r="M17" i="26"/>
  <c r="K17" i="26"/>
  <c r="I17" i="26"/>
  <c r="E17" i="26"/>
  <c r="M16" i="26"/>
  <c r="K16" i="26"/>
  <c r="I16" i="26"/>
  <c r="E16" i="26"/>
  <c r="M15" i="26"/>
  <c r="K15" i="26"/>
  <c r="I15" i="26"/>
  <c r="E15" i="26"/>
  <c r="M14" i="26"/>
  <c r="K14" i="26"/>
  <c r="I14" i="26"/>
  <c r="E14" i="26"/>
  <c r="M13" i="26"/>
  <c r="K13" i="26"/>
  <c r="I13" i="26"/>
  <c r="E13" i="26"/>
  <c r="M12" i="26"/>
  <c r="K12" i="26"/>
  <c r="I12" i="26"/>
  <c r="E12" i="26"/>
  <c r="M11" i="26"/>
  <c r="K11" i="26"/>
  <c r="I11" i="26"/>
  <c r="E11" i="26"/>
  <c r="M10" i="26"/>
  <c r="K10" i="26"/>
  <c r="I10" i="26"/>
  <c r="E10" i="26"/>
  <c r="M9" i="26"/>
  <c r="K9" i="26"/>
  <c r="I9" i="26"/>
  <c r="E9" i="26"/>
  <c r="N51" i="26"/>
  <c r="M8" i="26"/>
  <c r="K8" i="26"/>
  <c r="J51" i="26"/>
  <c r="I8" i="26"/>
  <c r="H51" i="26"/>
  <c r="G51" i="26"/>
  <c r="E8" i="26"/>
  <c r="N1" i="26"/>
  <c r="C10" i="5"/>
  <c r="D10" i="5"/>
  <c r="E10" i="5"/>
  <c r="H10" i="5"/>
  <c r="I10" i="5"/>
  <c r="J10" i="5"/>
  <c r="K10" i="5"/>
  <c r="L10" i="5"/>
  <c r="M10" i="5"/>
  <c r="N10" i="5"/>
  <c r="C9" i="5"/>
  <c r="D9" i="5"/>
  <c r="E9" i="5"/>
  <c r="F9" i="5"/>
  <c r="G9" i="5"/>
  <c r="H9" i="5"/>
  <c r="I9" i="5"/>
  <c r="J9" i="5"/>
  <c r="K9" i="5"/>
  <c r="L9" i="5"/>
  <c r="M9" i="5"/>
  <c r="N9" i="5"/>
  <c r="G49" i="24"/>
  <c r="D49" i="24"/>
  <c r="F49" i="24"/>
  <c r="G41" i="24"/>
  <c r="G51" i="24" s="1"/>
  <c r="F41" i="24"/>
  <c r="F51" i="24" s="1"/>
  <c r="D41" i="24"/>
  <c r="C41" i="24"/>
  <c r="G37" i="24"/>
  <c r="F37" i="24"/>
  <c r="D37" i="24"/>
  <c r="D20" i="24"/>
  <c r="F20" i="24"/>
  <c r="G20" i="24"/>
  <c r="I12" i="24"/>
  <c r="C12" i="27"/>
  <c r="I32" i="24"/>
  <c r="C29" i="27" s="1"/>
  <c r="C51" i="27"/>
  <c r="C35" i="27"/>
  <c r="C46" i="27"/>
  <c r="C18" i="27"/>
  <c r="D59" i="27"/>
  <c r="D63" i="27"/>
  <c r="C17" i="27"/>
  <c r="E20" i="24"/>
  <c r="C33" i="27"/>
  <c r="C34" i="27"/>
  <c r="D51" i="24"/>
  <c r="D51" i="27"/>
  <c r="E51" i="26"/>
  <c r="L51" i="26"/>
  <c r="F51" i="26"/>
  <c r="I51" i="26"/>
  <c r="C51" i="24"/>
  <c r="C30" i="27"/>
  <c r="C41" i="27"/>
  <c r="C36" i="27"/>
  <c r="F55" i="27"/>
  <c r="F58" i="27"/>
  <c r="D58" i="27" s="1"/>
  <c r="F60" i="27"/>
  <c r="D52" i="27"/>
  <c r="E55" i="27"/>
  <c r="M53" i="26"/>
  <c r="M51" i="26"/>
  <c r="K51" i="26"/>
  <c r="K53" i="26"/>
  <c r="I53" i="26"/>
  <c r="E60" i="27"/>
  <c r="D60" i="27" s="1"/>
  <c r="H53" i="26"/>
  <c r="C4" i="5"/>
  <c r="D4" i="5"/>
  <c r="E4" i="5"/>
  <c r="F4" i="5"/>
  <c r="G4" i="5"/>
  <c r="H4" i="5"/>
  <c r="I4" i="5"/>
  <c r="J4" i="5"/>
  <c r="K4" i="5"/>
  <c r="L4" i="5"/>
  <c r="M4" i="5"/>
  <c r="N4" i="5"/>
  <c r="C6" i="5"/>
  <c r="D6" i="5"/>
  <c r="E6" i="5"/>
  <c r="F6" i="5"/>
  <c r="G6" i="5"/>
  <c r="H6" i="5"/>
  <c r="I6" i="5"/>
  <c r="J6" i="5"/>
  <c r="K6" i="5"/>
  <c r="L6" i="5"/>
  <c r="M6" i="5"/>
  <c r="N6" i="5"/>
  <c r="B6" i="5"/>
  <c r="E26" i="1"/>
  <c r="D8" i="23"/>
  <c r="D9" i="23"/>
  <c r="D10" i="23"/>
  <c r="D11" i="23"/>
  <c r="D12" i="23"/>
  <c r="D13" i="23"/>
  <c r="D14" i="23"/>
  <c r="D15" i="23"/>
  <c r="D16" i="23"/>
  <c r="D17" i="23"/>
  <c r="D18" i="23"/>
  <c r="D19" i="23"/>
  <c r="D20" i="23"/>
  <c r="D21" i="23"/>
  <c r="D22" i="23"/>
  <c r="D23" i="23"/>
  <c r="D24" i="23"/>
  <c r="D25" i="23"/>
  <c r="D26" i="23"/>
  <c r="D27" i="23"/>
  <c r="D28" i="23"/>
  <c r="D29" i="23"/>
  <c r="D30" i="23"/>
  <c r="D31" i="23"/>
  <c r="D32" i="23"/>
  <c r="D33" i="23"/>
  <c r="D34" i="23"/>
  <c r="D35" i="23"/>
  <c r="D36" i="23"/>
  <c r="D37" i="23"/>
  <c r="B38" i="23"/>
  <c r="D38" i="23"/>
  <c r="D6" i="2"/>
  <c r="D18" i="2"/>
  <c r="E6" i="2"/>
  <c r="E18" i="2"/>
  <c r="F6" i="2"/>
  <c r="F18" i="2"/>
  <c r="G6" i="2"/>
  <c r="G18" i="2"/>
  <c r="H6" i="2"/>
  <c r="H18" i="2"/>
  <c r="I6" i="2"/>
  <c r="I18" i="2"/>
  <c r="J6" i="2"/>
  <c r="J18" i="2"/>
  <c r="K6" i="2"/>
  <c r="K18" i="2"/>
  <c r="L6" i="2"/>
  <c r="L18" i="2"/>
  <c r="M6" i="2"/>
  <c r="M18" i="2"/>
  <c r="N6" i="2"/>
  <c r="N18" i="2"/>
  <c r="O6" i="2"/>
  <c r="O18" i="2"/>
  <c r="C6" i="2"/>
  <c r="C18" i="2"/>
  <c r="B4" i="5"/>
  <c r="F18" i="22"/>
  <c r="D43" i="2"/>
  <c r="E43" i="2"/>
  <c r="F43" i="2"/>
  <c r="G43" i="2"/>
  <c r="H43" i="2"/>
  <c r="I43" i="2"/>
  <c r="J43" i="2"/>
  <c r="K43" i="2"/>
  <c r="L43" i="2"/>
  <c r="M43" i="2"/>
  <c r="N43" i="2"/>
  <c r="O43" i="2"/>
  <c r="C43" i="2"/>
  <c r="B26" i="1"/>
  <c r="B28" i="1"/>
  <c r="F16" i="22"/>
  <c r="F15" i="22"/>
  <c r="C46" i="3"/>
  <c r="D46" i="3"/>
  <c r="E46" i="3"/>
  <c r="F46" i="3"/>
  <c r="G46" i="3"/>
  <c r="H46" i="3"/>
  <c r="I46" i="3"/>
  <c r="J46" i="3"/>
  <c r="K46" i="3"/>
  <c r="L46" i="3"/>
  <c r="M46" i="3"/>
  <c r="N46" i="3"/>
  <c r="D39" i="2"/>
  <c r="D44" i="2"/>
  <c r="E39" i="2"/>
  <c r="E44" i="2"/>
  <c r="F39" i="2"/>
  <c r="F44" i="2"/>
  <c r="G39" i="2"/>
  <c r="G44" i="2"/>
  <c r="H39" i="2"/>
  <c r="H44" i="2"/>
  <c r="I39" i="2"/>
  <c r="I44" i="2"/>
  <c r="J39" i="2"/>
  <c r="J44" i="2"/>
  <c r="K39" i="2"/>
  <c r="K44" i="2"/>
  <c r="L39" i="2"/>
  <c r="L44" i="2"/>
  <c r="M39" i="2"/>
  <c r="M44" i="2"/>
  <c r="N39" i="2"/>
  <c r="N44" i="2"/>
  <c r="O39" i="2"/>
  <c r="O44" i="2"/>
  <c r="C39" i="2"/>
  <c r="C44" i="2"/>
  <c r="C24" i="2"/>
  <c r="C31" i="2"/>
  <c r="C56" i="2"/>
  <c r="D24" i="2"/>
  <c r="E24" i="2"/>
  <c r="F24" i="2"/>
  <c r="F31" i="2"/>
  <c r="F56" i="2"/>
  <c r="G24" i="2"/>
  <c r="G31" i="2"/>
  <c r="H24" i="2"/>
  <c r="H31" i="2"/>
  <c r="I24" i="2"/>
  <c r="I31" i="2"/>
  <c r="J24" i="2"/>
  <c r="J31" i="2"/>
  <c r="J56" i="2"/>
  <c r="K24" i="2"/>
  <c r="K31" i="2"/>
  <c r="L24" i="2"/>
  <c r="L31" i="2"/>
  <c r="M24" i="2"/>
  <c r="M31" i="2"/>
  <c r="N24" i="2"/>
  <c r="N31" i="2"/>
  <c r="N56" i="2"/>
  <c r="O24" i="2"/>
  <c r="O31" i="2"/>
  <c r="C64" i="1"/>
  <c r="D64" i="1"/>
  <c r="E64" i="1"/>
  <c r="F64" i="1"/>
  <c r="G64" i="1"/>
  <c r="H64" i="1"/>
  <c r="I64" i="1"/>
  <c r="J64" i="1"/>
  <c r="K64" i="1"/>
  <c r="L64" i="1"/>
  <c r="M64" i="1"/>
  <c r="N64" i="1"/>
  <c r="B64" i="1"/>
  <c r="E52" i="1"/>
  <c r="F52" i="1"/>
  <c r="G52" i="1"/>
  <c r="H52" i="1"/>
  <c r="I52" i="1"/>
  <c r="J52" i="1"/>
  <c r="K52" i="1"/>
  <c r="L52" i="1"/>
  <c r="M52" i="1"/>
  <c r="N52" i="1"/>
  <c r="B52" i="1"/>
  <c r="C40" i="1"/>
  <c r="D40" i="1"/>
  <c r="E40" i="1"/>
  <c r="F40" i="1"/>
  <c r="G40" i="1"/>
  <c r="H40" i="1"/>
  <c r="I40" i="1"/>
  <c r="J40" i="1"/>
  <c r="K40" i="1"/>
  <c r="L40" i="1"/>
  <c r="M40" i="1"/>
  <c r="N40" i="1"/>
  <c r="B40" i="1"/>
  <c r="C35" i="1"/>
  <c r="D35" i="1"/>
  <c r="E35" i="1"/>
  <c r="E39" i="1"/>
  <c r="F35" i="1"/>
  <c r="F39" i="1"/>
  <c r="G35" i="1"/>
  <c r="G39" i="1"/>
  <c r="H35" i="1"/>
  <c r="H39" i="1"/>
  <c r="I35" i="1"/>
  <c r="I39" i="1"/>
  <c r="J35" i="1"/>
  <c r="J39" i="1"/>
  <c r="K35" i="1"/>
  <c r="K39" i="1"/>
  <c r="L35" i="1"/>
  <c r="L39" i="1"/>
  <c r="M35" i="1"/>
  <c r="M39" i="1"/>
  <c r="N35" i="1"/>
  <c r="N39" i="1"/>
  <c r="B35" i="1"/>
  <c r="B39" i="1"/>
  <c r="C26" i="1"/>
  <c r="D26" i="1"/>
  <c r="F26" i="1"/>
  <c r="G26" i="1"/>
  <c r="H26" i="1"/>
  <c r="I26" i="1"/>
  <c r="J26" i="1"/>
  <c r="K26" i="1"/>
  <c r="L26" i="1"/>
  <c r="M26" i="1"/>
  <c r="N26" i="1"/>
  <c r="J55" i="2"/>
  <c r="J57" i="2"/>
  <c r="J62" i="2"/>
  <c r="AK46" i="3"/>
  <c r="AR46" i="3"/>
  <c r="AJ46" i="3"/>
  <c r="AL46" i="3"/>
  <c r="AS46" i="3"/>
  <c r="AQ46" i="3"/>
  <c r="AI46" i="3"/>
  <c r="AO46" i="3"/>
  <c r="AN46" i="3"/>
  <c r="AM46" i="3"/>
  <c r="AP46" i="3"/>
  <c r="B53" i="1"/>
  <c r="B54" i="1"/>
  <c r="N55" i="2"/>
  <c r="N57" i="2"/>
  <c r="N62" i="2"/>
  <c r="F55" i="2"/>
  <c r="F57" i="2"/>
  <c r="F62" i="2"/>
  <c r="K55" i="2"/>
  <c r="G55" i="2"/>
  <c r="O55" i="2"/>
  <c r="M55" i="2"/>
  <c r="I55" i="2"/>
  <c r="D55" i="2"/>
  <c r="L55" i="2"/>
  <c r="H55" i="2"/>
  <c r="M32" i="2"/>
  <c r="M56" i="2"/>
  <c r="I32" i="2"/>
  <c r="I56" i="2"/>
  <c r="K32" i="2"/>
  <c r="K56" i="2"/>
  <c r="L32" i="2"/>
  <c r="L56" i="2"/>
  <c r="H32" i="2"/>
  <c r="H56" i="2"/>
  <c r="G32" i="2"/>
  <c r="G56" i="2"/>
  <c r="C55" i="2"/>
  <c r="C57" i="2"/>
  <c r="C62" i="2"/>
  <c r="C32" i="2"/>
  <c r="C47" i="2"/>
  <c r="O32" i="2"/>
  <c r="O56" i="2"/>
  <c r="N32" i="2"/>
  <c r="J32" i="2"/>
  <c r="F32" i="2"/>
  <c r="E31" i="3"/>
  <c r="N64" i="2"/>
  <c r="N63" i="2"/>
  <c r="F63" i="2"/>
  <c r="F64" i="2"/>
  <c r="C64" i="2"/>
  <c r="C63" i="2"/>
  <c r="J63" i="2"/>
  <c r="J64" i="2"/>
  <c r="O57" i="2"/>
  <c r="O62" i="2"/>
  <c r="L57" i="2"/>
  <c r="L62" i="2"/>
  <c r="K57" i="2"/>
  <c r="K62" i="2"/>
  <c r="G57" i="2"/>
  <c r="G62" i="2"/>
  <c r="M57" i="2"/>
  <c r="M62" i="2"/>
  <c r="H57" i="2"/>
  <c r="H62" i="2"/>
  <c r="I57" i="2"/>
  <c r="I62" i="2"/>
  <c r="B46" i="3"/>
  <c r="A46" i="3"/>
  <c r="AG46" i="3"/>
  <c r="I64" i="2"/>
  <c r="I63" i="2"/>
  <c r="H63" i="2"/>
  <c r="H64" i="2"/>
  <c r="M63" i="2"/>
  <c r="M64" i="2"/>
  <c r="G63" i="2"/>
  <c r="G64" i="2"/>
  <c r="K64" i="2"/>
  <c r="K63" i="2"/>
  <c r="L64" i="2"/>
  <c r="L63" i="2"/>
  <c r="O63" i="2"/>
  <c r="O64" i="2"/>
  <c r="AH46" i="3"/>
  <c r="P46" i="3"/>
  <c r="E55" i="2"/>
  <c r="C52" i="1"/>
  <c r="D52" i="1"/>
  <c r="B85" i="1"/>
  <c r="G46" i="2"/>
  <c r="K46" i="2"/>
  <c r="O46" i="2"/>
  <c r="C39" i="1"/>
  <c r="D39" i="1"/>
  <c r="E31" i="2"/>
  <c r="D31" i="2"/>
  <c r="N45" i="2"/>
  <c r="J45" i="2"/>
  <c r="F45" i="2"/>
  <c r="M45" i="2"/>
  <c r="I45" i="2"/>
  <c r="O45" i="2"/>
  <c r="K45" i="2"/>
  <c r="C46" i="2"/>
  <c r="L46" i="2"/>
  <c r="H46" i="2"/>
  <c r="G45" i="2"/>
  <c r="E45" i="2"/>
  <c r="O34" i="2"/>
  <c r="K34" i="2"/>
  <c r="G34" i="2"/>
  <c r="O33" i="2"/>
  <c r="L34" i="2"/>
  <c r="G33" i="2"/>
  <c r="H34" i="2"/>
  <c r="D46" i="2"/>
  <c r="M34" i="2"/>
  <c r="N46" i="2"/>
  <c r="J46" i="2"/>
  <c r="F46" i="2"/>
  <c r="C48" i="2"/>
  <c r="L33" i="2"/>
  <c r="H33" i="2"/>
  <c r="C45" i="2"/>
  <c r="L45" i="2"/>
  <c r="H45" i="2"/>
  <c r="D45" i="2"/>
  <c r="M46" i="2"/>
  <c r="I46" i="2"/>
  <c r="E46" i="2"/>
  <c r="I34" i="2"/>
  <c r="N33" i="2"/>
  <c r="J33" i="2"/>
  <c r="F33" i="2"/>
  <c r="K33" i="2"/>
  <c r="M33" i="2"/>
  <c r="I33" i="2"/>
  <c r="N34" i="2"/>
  <c r="J34" i="2"/>
  <c r="F34" i="2"/>
  <c r="D32" i="2"/>
  <c r="D49" i="2"/>
  <c r="D56" i="2"/>
  <c r="D57" i="2"/>
  <c r="D62" i="2"/>
  <c r="E32" i="2"/>
  <c r="E49" i="2"/>
  <c r="E56" i="2"/>
  <c r="E57" i="2"/>
  <c r="E62" i="2"/>
  <c r="K47" i="2"/>
  <c r="D34" i="2"/>
  <c r="H47" i="2"/>
  <c r="O58" i="2"/>
  <c r="L49" i="2"/>
  <c r="G47" i="2"/>
  <c r="G59" i="2"/>
  <c r="H49" i="2"/>
  <c r="O47" i="2"/>
  <c r="K59" i="2"/>
  <c r="O59" i="2"/>
  <c r="G58" i="2"/>
  <c r="L47" i="2"/>
  <c r="L48" i="2"/>
  <c r="H48" i="2"/>
  <c r="E34" i="2"/>
  <c r="G49" i="2"/>
  <c r="G48" i="2"/>
  <c r="O49" i="2"/>
  <c r="O48" i="2"/>
  <c r="K58" i="2"/>
  <c r="D33" i="2"/>
  <c r="E33" i="2"/>
  <c r="K49" i="2"/>
  <c r="K48" i="2"/>
  <c r="N49" i="2"/>
  <c r="N47" i="2"/>
  <c r="N48" i="2"/>
  <c r="D48" i="2"/>
  <c r="F58" i="2"/>
  <c r="F59" i="2"/>
  <c r="I47" i="2"/>
  <c r="I48" i="2"/>
  <c r="I49" i="2"/>
  <c r="H59" i="2"/>
  <c r="H58" i="2"/>
  <c r="J58" i="2"/>
  <c r="J59" i="2"/>
  <c r="M47" i="2"/>
  <c r="M48" i="2"/>
  <c r="M49" i="2"/>
  <c r="F49" i="2"/>
  <c r="F47" i="2"/>
  <c r="F48" i="2"/>
  <c r="L59" i="2"/>
  <c r="L58" i="2"/>
  <c r="I59" i="2"/>
  <c r="I58" i="2"/>
  <c r="N58" i="2"/>
  <c r="N59" i="2"/>
  <c r="J49" i="2"/>
  <c r="J47" i="2"/>
  <c r="J48" i="2"/>
  <c r="M59" i="2"/>
  <c r="M58" i="2"/>
  <c r="D64" i="2"/>
  <c r="D63" i="2"/>
  <c r="E64" i="2"/>
  <c r="E63" i="2"/>
  <c r="E58" i="2"/>
  <c r="D58" i="2"/>
  <c r="D47" i="2"/>
  <c r="E59" i="2"/>
  <c r="D59" i="2"/>
  <c r="E47" i="2"/>
  <c r="E48" i="2"/>
  <c r="C47" i="3"/>
  <c r="C45" i="3"/>
  <c r="D45" i="3"/>
  <c r="E45" i="3"/>
  <c r="F45" i="3"/>
  <c r="G45" i="3"/>
  <c r="H45" i="3"/>
  <c r="I45" i="3"/>
  <c r="J45" i="3"/>
  <c r="K45" i="3"/>
  <c r="L45" i="3"/>
  <c r="M45" i="3"/>
  <c r="N45" i="3"/>
  <c r="C40" i="3"/>
  <c r="D40" i="3"/>
  <c r="E40" i="3"/>
  <c r="F40" i="3"/>
  <c r="G40" i="3"/>
  <c r="H40" i="3"/>
  <c r="I40" i="3"/>
  <c r="J40" i="3"/>
  <c r="K40" i="3"/>
  <c r="L40" i="3"/>
  <c r="M40" i="3"/>
  <c r="N40" i="3"/>
  <c r="C39" i="3"/>
  <c r="D39" i="3"/>
  <c r="E39" i="3"/>
  <c r="F39" i="3"/>
  <c r="G39" i="3"/>
  <c r="H39" i="3"/>
  <c r="I39" i="3"/>
  <c r="J39" i="3"/>
  <c r="K39" i="3"/>
  <c r="L39" i="3"/>
  <c r="M39" i="3"/>
  <c r="N39" i="3"/>
  <c r="C36" i="3"/>
  <c r="D36" i="3"/>
  <c r="E36" i="3"/>
  <c r="F36" i="3"/>
  <c r="G36" i="3"/>
  <c r="H36" i="3"/>
  <c r="I36" i="3"/>
  <c r="J36" i="3"/>
  <c r="K36" i="3"/>
  <c r="L36" i="3"/>
  <c r="M36" i="3"/>
  <c r="N36" i="3"/>
  <c r="C35" i="3"/>
  <c r="D35" i="3"/>
  <c r="E35" i="3"/>
  <c r="F35" i="3"/>
  <c r="G35" i="3"/>
  <c r="H35" i="3"/>
  <c r="I35" i="3"/>
  <c r="J35" i="3"/>
  <c r="K35" i="3"/>
  <c r="L35" i="3"/>
  <c r="M35" i="3"/>
  <c r="N35" i="3"/>
  <c r="C34" i="3"/>
  <c r="D34" i="3"/>
  <c r="E34" i="3"/>
  <c r="F34" i="3"/>
  <c r="G34" i="3"/>
  <c r="H34" i="3"/>
  <c r="I34" i="3"/>
  <c r="J34" i="3"/>
  <c r="K34" i="3"/>
  <c r="L34" i="3"/>
  <c r="M34" i="3"/>
  <c r="N34" i="3"/>
  <c r="C33" i="3"/>
  <c r="D33" i="3"/>
  <c r="E33" i="3"/>
  <c r="F33" i="3"/>
  <c r="G33" i="3"/>
  <c r="H33" i="3"/>
  <c r="I33" i="3"/>
  <c r="J33" i="3"/>
  <c r="K33" i="3"/>
  <c r="L33" i="3"/>
  <c r="M33" i="3"/>
  <c r="N33" i="3"/>
  <c r="C32" i="3"/>
  <c r="D32" i="3"/>
  <c r="E32" i="3"/>
  <c r="F32" i="3"/>
  <c r="G32" i="3"/>
  <c r="H32" i="3"/>
  <c r="I32" i="3"/>
  <c r="J32" i="3"/>
  <c r="K32" i="3"/>
  <c r="L32" i="3"/>
  <c r="M32" i="3"/>
  <c r="N32" i="3"/>
  <c r="C30" i="3"/>
  <c r="D30" i="3"/>
  <c r="E30" i="3"/>
  <c r="F30" i="3"/>
  <c r="G30" i="3"/>
  <c r="H30" i="3"/>
  <c r="I30" i="3"/>
  <c r="J30" i="3"/>
  <c r="K30" i="3"/>
  <c r="L30" i="3"/>
  <c r="M30" i="3"/>
  <c r="N30" i="3"/>
  <c r="C29" i="3"/>
  <c r="D29" i="3"/>
  <c r="E29" i="3"/>
  <c r="F29" i="3"/>
  <c r="G29" i="3"/>
  <c r="H29" i="3"/>
  <c r="I29" i="3"/>
  <c r="J29" i="3"/>
  <c r="K29" i="3"/>
  <c r="L29" i="3"/>
  <c r="M29" i="3"/>
  <c r="N29" i="3"/>
  <c r="C28" i="3"/>
  <c r="D28" i="3"/>
  <c r="E28" i="3"/>
  <c r="F28" i="3"/>
  <c r="G28" i="3"/>
  <c r="H28" i="3"/>
  <c r="I28" i="3"/>
  <c r="J28" i="3"/>
  <c r="K28" i="3"/>
  <c r="L28" i="3"/>
  <c r="M28" i="3"/>
  <c r="N28" i="3"/>
  <c r="C27" i="3"/>
  <c r="D27" i="3"/>
  <c r="E27" i="3"/>
  <c r="F27" i="3"/>
  <c r="G27" i="3"/>
  <c r="H27" i="3"/>
  <c r="I27" i="3"/>
  <c r="J27" i="3"/>
  <c r="K27" i="3"/>
  <c r="L27" i="3"/>
  <c r="M27" i="3"/>
  <c r="N27" i="3"/>
  <c r="C26" i="3"/>
  <c r="D26" i="3"/>
  <c r="E26" i="3"/>
  <c r="F26" i="3"/>
  <c r="G26" i="3"/>
  <c r="H26" i="3"/>
  <c r="I26" i="3"/>
  <c r="J26" i="3"/>
  <c r="K26" i="3"/>
  <c r="L26" i="3"/>
  <c r="M26" i="3"/>
  <c r="N26" i="3"/>
  <c r="C25" i="3"/>
  <c r="D25" i="3"/>
  <c r="E25" i="3"/>
  <c r="F25" i="3"/>
  <c r="G25" i="3"/>
  <c r="H25" i="3"/>
  <c r="I25" i="3"/>
  <c r="J25" i="3"/>
  <c r="K25" i="3"/>
  <c r="L25" i="3"/>
  <c r="M25" i="3"/>
  <c r="N25" i="3"/>
  <c r="C19" i="3"/>
  <c r="D19" i="3"/>
  <c r="E19" i="3"/>
  <c r="F19" i="3"/>
  <c r="G19" i="3"/>
  <c r="H19" i="3"/>
  <c r="I19" i="3"/>
  <c r="J19" i="3"/>
  <c r="K19" i="3"/>
  <c r="L19" i="3"/>
  <c r="M19" i="3"/>
  <c r="N19" i="3"/>
  <c r="C18" i="3"/>
  <c r="D18" i="3"/>
  <c r="E18" i="3"/>
  <c r="F18" i="3"/>
  <c r="G18" i="3"/>
  <c r="H18" i="3"/>
  <c r="I18" i="3"/>
  <c r="J18" i="3"/>
  <c r="K18" i="3"/>
  <c r="L18" i="3"/>
  <c r="M18" i="3"/>
  <c r="N18" i="3"/>
  <c r="C17" i="3"/>
  <c r="D17" i="3"/>
  <c r="E17" i="3"/>
  <c r="F17" i="3"/>
  <c r="G17" i="3"/>
  <c r="H17" i="3"/>
  <c r="I17" i="3"/>
  <c r="J17" i="3"/>
  <c r="K17" i="3"/>
  <c r="L17" i="3"/>
  <c r="M17" i="3"/>
  <c r="N17" i="3"/>
  <c r="C14" i="3"/>
  <c r="D14" i="3"/>
  <c r="E14" i="3"/>
  <c r="F14" i="3"/>
  <c r="G14" i="3"/>
  <c r="H14" i="3"/>
  <c r="I14" i="3"/>
  <c r="J14" i="3"/>
  <c r="K14" i="3"/>
  <c r="L14" i="3"/>
  <c r="M14" i="3"/>
  <c r="N14" i="3"/>
  <c r="C13" i="3"/>
  <c r="D13" i="3"/>
  <c r="E13" i="3"/>
  <c r="F13" i="3"/>
  <c r="G13" i="3"/>
  <c r="H13" i="3"/>
  <c r="I13" i="3"/>
  <c r="J13" i="3"/>
  <c r="K13" i="3"/>
  <c r="L13" i="3"/>
  <c r="M13" i="3"/>
  <c r="N13" i="3"/>
  <c r="C12" i="3"/>
  <c r="D12" i="3"/>
  <c r="E12" i="3"/>
  <c r="F12" i="3"/>
  <c r="G12" i="3"/>
  <c r="H12" i="3"/>
  <c r="I12" i="3"/>
  <c r="J12" i="3"/>
  <c r="K12" i="3"/>
  <c r="L12" i="3"/>
  <c r="M12" i="3"/>
  <c r="N12" i="3"/>
  <c r="C9" i="3"/>
  <c r="D9" i="3"/>
  <c r="E9" i="3"/>
  <c r="F9" i="3"/>
  <c r="G9" i="3"/>
  <c r="H9" i="3"/>
  <c r="I9" i="3"/>
  <c r="J9" i="3"/>
  <c r="K9" i="3"/>
  <c r="L9" i="3"/>
  <c r="M9" i="3"/>
  <c r="N9" i="3"/>
  <c r="C7" i="3"/>
  <c r="D7" i="3"/>
  <c r="E7" i="3"/>
  <c r="F7" i="3"/>
  <c r="G7" i="3"/>
  <c r="H7" i="3"/>
  <c r="I7" i="3"/>
  <c r="J7" i="3"/>
  <c r="K7" i="3"/>
  <c r="L7" i="3"/>
  <c r="M7" i="3"/>
  <c r="N7" i="3"/>
  <c r="K74" i="5"/>
  <c r="AP7" i="3"/>
  <c r="AP14" i="3"/>
  <c r="AP18" i="3"/>
  <c r="C81" i="5"/>
  <c r="R25" i="3"/>
  <c r="C82" i="5"/>
  <c r="R46" i="3"/>
  <c r="V28" i="3"/>
  <c r="AL28" i="3"/>
  <c r="AL30" i="3"/>
  <c r="V30" i="3"/>
  <c r="AL33" i="3"/>
  <c r="V33" i="3"/>
  <c r="R34" i="3"/>
  <c r="R36" i="3"/>
  <c r="AL39" i="3"/>
  <c r="V39" i="3"/>
  <c r="AK13" i="3"/>
  <c r="F75" i="5"/>
  <c r="AS26" i="3"/>
  <c r="AC26" i="3"/>
  <c r="AS30" i="3"/>
  <c r="AC30" i="3"/>
  <c r="AK45" i="3"/>
  <c r="U45" i="3"/>
  <c r="AN12" i="3"/>
  <c r="AR17" i="3"/>
  <c r="AJ19" i="3"/>
  <c r="L74" i="5"/>
  <c r="AQ7" i="3"/>
  <c r="D74" i="5"/>
  <c r="AI7" i="3"/>
  <c r="AM9" i="3"/>
  <c r="AQ12" i="3"/>
  <c r="AI12" i="3"/>
  <c r="H75" i="5"/>
  <c r="AM13" i="3"/>
  <c r="AQ14" i="3"/>
  <c r="AI14" i="3"/>
  <c r="AM17" i="3"/>
  <c r="AQ18" i="3"/>
  <c r="AI18" i="3"/>
  <c r="AM19" i="3"/>
  <c r="L82" i="5"/>
  <c r="L81" i="5"/>
  <c r="AQ25" i="3"/>
  <c r="AA25" i="3"/>
  <c r="AA46" i="3"/>
  <c r="D81" i="5"/>
  <c r="D82" i="5"/>
  <c r="S25" i="3"/>
  <c r="AI25" i="3"/>
  <c r="S46" i="3"/>
  <c r="AM26" i="3"/>
  <c r="W26" i="3"/>
  <c r="AQ27" i="3"/>
  <c r="AA27" i="3"/>
  <c r="AI27" i="3"/>
  <c r="S27" i="3"/>
  <c r="AM28" i="3"/>
  <c r="W28" i="3"/>
  <c r="AQ29" i="3"/>
  <c r="AA29" i="3"/>
  <c r="AI29" i="3"/>
  <c r="S29" i="3"/>
  <c r="AM30" i="3"/>
  <c r="W30" i="3"/>
  <c r="AQ32" i="3"/>
  <c r="AA32" i="3"/>
  <c r="AI32" i="3"/>
  <c r="S32" i="3"/>
  <c r="W33" i="3"/>
  <c r="AM33" i="3"/>
  <c r="AA34" i="3"/>
  <c r="AQ34" i="3"/>
  <c r="S34" i="3"/>
  <c r="AI34" i="3"/>
  <c r="W35" i="3"/>
  <c r="AM35" i="3"/>
  <c r="AA36" i="3"/>
  <c r="AQ36" i="3"/>
  <c r="S36" i="3"/>
  <c r="AI36" i="3"/>
  <c r="W39" i="3"/>
  <c r="AM39" i="3"/>
  <c r="AA40" i="3"/>
  <c r="AQ40" i="3"/>
  <c r="AI40" i="3"/>
  <c r="S40" i="3"/>
  <c r="W45" i="3"/>
  <c r="AM45" i="3"/>
  <c r="C74" i="5"/>
  <c r="AP12" i="3"/>
  <c r="G75" i="5"/>
  <c r="AL13" i="3"/>
  <c r="AL17" i="3"/>
  <c r="AL19" i="3"/>
  <c r="AL26" i="3"/>
  <c r="V26" i="3"/>
  <c r="R27" i="3"/>
  <c r="AP29" i="3"/>
  <c r="Z29" i="3"/>
  <c r="AP32" i="3"/>
  <c r="Z32" i="3"/>
  <c r="AL35" i="3"/>
  <c r="V35" i="3"/>
  <c r="R40" i="3"/>
  <c r="AS9" i="3"/>
  <c r="AO14" i="3"/>
  <c r="AO18" i="3"/>
  <c r="AK19" i="3"/>
  <c r="AK26" i="3"/>
  <c r="U26" i="3"/>
  <c r="AO27" i="3"/>
  <c r="Y27" i="3"/>
  <c r="AO29" i="3"/>
  <c r="Y29" i="3"/>
  <c r="AO32" i="3"/>
  <c r="Y32" i="3"/>
  <c r="AO34" i="3"/>
  <c r="Y34" i="3"/>
  <c r="AK35" i="3"/>
  <c r="U35" i="3"/>
  <c r="AO36" i="3"/>
  <c r="Y36" i="3"/>
  <c r="AS39" i="3"/>
  <c r="AC39" i="3"/>
  <c r="AO40" i="3"/>
  <c r="Y40" i="3"/>
  <c r="AR9" i="3"/>
  <c r="AN14" i="3"/>
  <c r="AR19" i="3"/>
  <c r="AJ26" i="3"/>
  <c r="T26" i="3"/>
  <c r="AB28" i="3"/>
  <c r="AR28" i="3"/>
  <c r="AN29" i="3"/>
  <c r="X29" i="3"/>
  <c r="AR30" i="3"/>
  <c r="AB30" i="3"/>
  <c r="AN32" i="3"/>
  <c r="X32" i="3"/>
  <c r="AJ33" i="3"/>
  <c r="T33" i="3"/>
  <c r="AN34" i="3"/>
  <c r="X34" i="3"/>
  <c r="AR35" i="3"/>
  <c r="AB35" i="3"/>
  <c r="AJ35" i="3"/>
  <c r="T35" i="3"/>
  <c r="AN36" i="3"/>
  <c r="X36" i="3"/>
  <c r="AR39" i="3"/>
  <c r="AB39" i="3"/>
  <c r="AJ39" i="3"/>
  <c r="T39" i="3"/>
  <c r="AR45" i="3"/>
  <c r="AB45" i="3"/>
  <c r="AM7" i="3"/>
  <c r="H74" i="5"/>
  <c r="AM12" i="3"/>
  <c r="AM14" i="3"/>
  <c r="AM18" i="3"/>
  <c r="AQ19" i="3"/>
  <c r="AI19" i="3"/>
  <c r="W25" i="3"/>
  <c r="H81" i="5"/>
  <c r="H82" i="5"/>
  <c r="AM25" i="3"/>
  <c r="W46" i="3"/>
  <c r="S26" i="3"/>
  <c r="AI26" i="3"/>
  <c r="AQ28" i="3"/>
  <c r="AA28" i="3"/>
  <c r="S28" i="3"/>
  <c r="AI28" i="3"/>
  <c r="W29" i="3"/>
  <c r="AM29" i="3"/>
  <c r="AQ30" i="3"/>
  <c r="AA30" i="3"/>
  <c r="S30" i="3"/>
  <c r="AI30" i="3"/>
  <c r="AM32" i="3"/>
  <c r="W32" i="3"/>
  <c r="AA33" i="3"/>
  <c r="AQ33" i="3"/>
  <c r="AI33" i="3"/>
  <c r="S33" i="3"/>
  <c r="AM34" i="3"/>
  <c r="W34" i="3"/>
  <c r="AQ35" i="3"/>
  <c r="AA35" i="3"/>
  <c r="AI35" i="3"/>
  <c r="S35" i="3"/>
  <c r="AM36" i="3"/>
  <c r="W36" i="3"/>
  <c r="AQ39" i="3"/>
  <c r="AA39" i="3"/>
  <c r="AI39" i="3"/>
  <c r="S39" i="3"/>
  <c r="AM40" i="3"/>
  <c r="W40" i="3"/>
  <c r="AQ45" i="3"/>
  <c r="AA45" i="3"/>
  <c r="AI45" i="3"/>
  <c r="S45" i="3"/>
  <c r="G74" i="5"/>
  <c r="AL7" i="3"/>
  <c r="AP9" i="3"/>
  <c r="AL12" i="3"/>
  <c r="K75" i="5"/>
  <c r="AP13" i="3"/>
  <c r="C75" i="5"/>
  <c r="AL14" i="3"/>
  <c r="AP17" i="3"/>
  <c r="AL18" i="3"/>
  <c r="AP19" i="3"/>
  <c r="G82" i="5"/>
  <c r="G81" i="5"/>
  <c r="AL25" i="3"/>
  <c r="V25" i="3"/>
  <c r="V46" i="3"/>
  <c r="AP26" i="3"/>
  <c r="Z26" i="3"/>
  <c r="R26" i="3"/>
  <c r="AL27" i="3"/>
  <c r="V27" i="3"/>
  <c r="AP28" i="3"/>
  <c r="Z28" i="3"/>
  <c r="R28" i="3"/>
  <c r="AL29" i="3"/>
  <c r="V29" i="3"/>
  <c r="AP30" i="3"/>
  <c r="Z30" i="3"/>
  <c r="R30" i="3"/>
  <c r="AL32" i="3"/>
  <c r="V32" i="3"/>
  <c r="AP33" i="3"/>
  <c r="Z33" i="3"/>
  <c r="R33" i="3"/>
  <c r="AL34" i="3"/>
  <c r="V34" i="3"/>
  <c r="AP35" i="3"/>
  <c r="Z35" i="3"/>
  <c r="R35" i="3"/>
  <c r="AL36" i="3"/>
  <c r="V36" i="3"/>
  <c r="AP39" i="3"/>
  <c r="Z39" i="3"/>
  <c r="R39" i="3"/>
  <c r="AL40" i="3"/>
  <c r="V40" i="3"/>
  <c r="AP45" i="3"/>
  <c r="Z45" i="3"/>
  <c r="C48" i="3"/>
  <c r="R45" i="3"/>
  <c r="AL9" i="3"/>
  <c r="K81" i="5"/>
  <c r="AP25" i="3"/>
  <c r="Z25" i="3"/>
  <c r="K82" i="5"/>
  <c r="Z46" i="3"/>
  <c r="R29" i="3"/>
  <c r="AP34" i="3"/>
  <c r="Z34" i="3"/>
  <c r="AP36" i="3"/>
  <c r="Z36" i="3"/>
  <c r="V45" i="3"/>
  <c r="AL45" i="3"/>
  <c r="J74" i="5"/>
  <c r="AO7" i="3"/>
  <c r="AO12" i="3"/>
  <c r="AS17" i="3"/>
  <c r="AS19" i="3"/>
  <c r="AK28" i="3"/>
  <c r="U28" i="3"/>
  <c r="AK33" i="3"/>
  <c r="U33" i="3"/>
  <c r="AK39" i="3"/>
  <c r="U39" i="3"/>
  <c r="I74" i="5"/>
  <c r="AN7" i="3"/>
  <c r="M75" i="5"/>
  <c r="AR13" i="3"/>
  <c r="AN18" i="3"/>
  <c r="I81" i="5"/>
  <c r="AN25" i="3"/>
  <c r="I82" i="5"/>
  <c r="X25" i="3"/>
  <c r="X46" i="3"/>
  <c r="AN27" i="3"/>
  <c r="X27" i="3"/>
  <c r="AJ30" i="3"/>
  <c r="T30" i="3"/>
  <c r="AJ45" i="3"/>
  <c r="T45" i="3"/>
  <c r="AI9" i="3"/>
  <c r="AI13" i="3"/>
  <c r="D75" i="5"/>
  <c r="AI17" i="3"/>
  <c r="AQ26" i="3"/>
  <c r="AA26" i="3"/>
  <c r="AS7" i="3"/>
  <c r="N74" i="5"/>
  <c r="F74" i="5"/>
  <c r="AK7" i="3"/>
  <c r="AO9" i="3"/>
  <c r="AS12" i="3"/>
  <c r="AK12" i="3"/>
  <c r="J75" i="5"/>
  <c r="AO13" i="3"/>
  <c r="AS14" i="3"/>
  <c r="AK14" i="3"/>
  <c r="AO17" i="3"/>
  <c r="AS18" i="3"/>
  <c r="AK18" i="3"/>
  <c r="AO19" i="3"/>
  <c r="N82" i="5"/>
  <c r="N81" i="5"/>
  <c r="AS25" i="3"/>
  <c r="AC25" i="3"/>
  <c r="AC46" i="3"/>
  <c r="F82" i="5"/>
  <c r="AK25" i="3"/>
  <c r="F81" i="5"/>
  <c r="U25" i="3"/>
  <c r="U46" i="3"/>
  <c r="AO26" i="3"/>
  <c r="Y26" i="3"/>
  <c r="AS27" i="3"/>
  <c r="AC27" i="3"/>
  <c r="AK27" i="3"/>
  <c r="U27" i="3"/>
  <c r="Y28" i="3"/>
  <c r="AO28" i="3"/>
  <c r="AS29" i="3"/>
  <c r="AC29" i="3"/>
  <c r="AK29" i="3"/>
  <c r="U29" i="3"/>
  <c r="AO30" i="3"/>
  <c r="Y30" i="3"/>
  <c r="AS32" i="3"/>
  <c r="AC32" i="3"/>
  <c r="AK32" i="3"/>
  <c r="U32" i="3"/>
  <c r="AO33" i="3"/>
  <c r="Y33" i="3"/>
  <c r="AS34" i="3"/>
  <c r="AC34" i="3"/>
  <c r="AK34" i="3"/>
  <c r="U34" i="3"/>
  <c r="AO35" i="3"/>
  <c r="Y35" i="3"/>
  <c r="AS36" i="3"/>
  <c r="AC36" i="3"/>
  <c r="AK36" i="3"/>
  <c r="U36" i="3"/>
  <c r="AO39" i="3"/>
  <c r="Y39" i="3"/>
  <c r="AS40" i="3"/>
  <c r="AC40" i="3"/>
  <c r="AK40" i="3"/>
  <c r="U40" i="3"/>
  <c r="AO45" i="3"/>
  <c r="Y45" i="3"/>
  <c r="AP27" i="3"/>
  <c r="Z27" i="3"/>
  <c r="R32" i="3"/>
  <c r="AP40" i="3"/>
  <c r="Z40" i="3"/>
  <c r="AK9" i="3"/>
  <c r="N75" i="5"/>
  <c r="AS13" i="3"/>
  <c r="AK17" i="3"/>
  <c r="J81" i="5"/>
  <c r="AO25" i="3"/>
  <c r="J82" i="5"/>
  <c r="Y25" i="3"/>
  <c r="Y46" i="3"/>
  <c r="AS28" i="3"/>
  <c r="AC28" i="3"/>
  <c r="AK30" i="3"/>
  <c r="U30" i="3"/>
  <c r="AS33" i="3"/>
  <c r="AC33" i="3"/>
  <c r="AS35" i="3"/>
  <c r="AC35" i="3"/>
  <c r="AS45" i="3"/>
  <c r="AC45" i="3"/>
  <c r="AJ9" i="3"/>
  <c r="E75" i="5"/>
  <c r="AJ13" i="3"/>
  <c r="AJ17" i="3"/>
  <c r="AR26" i="3"/>
  <c r="AB26" i="3"/>
  <c r="AJ28" i="3"/>
  <c r="T28" i="3"/>
  <c r="AR33" i="3"/>
  <c r="AB33" i="3"/>
  <c r="AN40" i="3"/>
  <c r="X40" i="3"/>
  <c r="AQ9" i="3"/>
  <c r="L75" i="5"/>
  <c r="AQ13" i="3"/>
  <c r="AQ17" i="3"/>
  <c r="W27" i="3"/>
  <c r="AM27" i="3"/>
  <c r="M74" i="5"/>
  <c r="AR7" i="3"/>
  <c r="AJ7" i="3"/>
  <c r="E74" i="5"/>
  <c r="AN9" i="3"/>
  <c r="AR12" i="3"/>
  <c r="AJ12" i="3"/>
  <c r="I75" i="5"/>
  <c r="AN13" i="3"/>
  <c r="AR14" i="3"/>
  <c r="AJ14" i="3"/>
  <c r="AN17" i="3"/>
  <c r="AR18" i="3"/>
  <c r="AJ18" i="3"/>
  <c r="AN19" i="3"/>
  <c r="M82" i="5"/>
  <c r="AR25" i="3"/>
  <c r="AB25" i="3"/>
  <c r="M81" i="5"/>
  <c r="AB46" i="3"/>
  <c r="E82" i="5"/>
  <c r="E81" i="5"/>
  <c r="T25" i="3"/>
  <c r="AJ25" i="3"/>
  <c r="T46" i="3"/>
  <c r="X26" i="3"/>
  <c r="AN26" i="3"/>
  <c r="AR27" i="3"/>
  <c r="AB27" i="3"/>
  <c r="AJ27" i="3"/>
  <c r="T27" i="3"/>
  <c r="AN28" i="3"/>
  <c r="X28" i="3"/>
  <c r="AR29" i="3"/>
  <c r="AB29" i="3"/>
  <c r="AJ29" i="3"/>
  <c r="T29" i="3"/>
  <c r="X30" i="3"/>
  <c r="AN30" i="3"/>
  <c r="AR32" i="3"/>
  <c r="AB32" i="3"/>
  <c r="AJ32" i="3"/>
  <c r="T32" i="3"/>
  <c r="AN33" i="3"/>
  <c r="X33" i="3"/>
  <c r="AR34" i="3"/>
  <c r="AB34" i="3"/>
  <c r="AJ34" i="3"/>
  <c r="T34" i="3"/>
  <c r="AN35" i="3"/>
  <c r="X35" i="3"/>
  <c r="AR36" i="3"/>
  <c r="AB36" i="3"/>
  <c r="AJ36" i="3"/>
  <c r="T36" i="3"/>
  <c r="AN39" i="3"/>
  <c r="X39" i="3"/>
  <c r="AB40" i="3"/>
  <c r="AR40" i="3"/>
  <c r="AJ40" i="3"/>
  <c r="T40" i="3"/>
  <c r="AN45" i="3"/>
  <c r="X45" i="3"/>
  <c r="R47" i="3"/>
  <c r="C46" i="5"/>
  <c r="N16" i="3"/>
  <c r="D16" i="3"/>
  <c r="C16" i="3"/>
  <c r="L16" i="3"/>
  <c r="H16" i="3"/>
  <c r="K16" i="3"/>
  <c r="G16" i="3"/>
  <c r="F16" i="3"/>
  <c r="J16" i="3"/>
  <c r="E16" i="3"/>
  <c r="M16" i="3"/>
  <c r="I16" i="3"/>
  <c r="E21" i="5"/>
  <c r="E5" i="5"/>
  <c r="F21" i="5"/>
  <c r="F5" i="5"/>
  <c r="G21" i="5"/>
  <c r="G5" i="5"/>
  <c r="H21" i="5"/>
  <c r="H5" i="5"/>
  <c r="I21" i="5"/>
  <c r="I5" i="5"/>
  <c r="J21" i="5"/>
  <c r="J5" i="5"/>
  <c r="K21" i="5"/>
  <c r="K5" i="5"/>
  <c r="L21" i="5"/>
  <c r="L5" i="5"/>
  <c r="M21" i="5"/>
  <c r="M5" i="5"/>
  <c r="N21" i="5"/>
  <c r="N5" i="5"/>
  <c r="E22" i="5"/>
  <c r="F22" i="5"/>
  <c r="G22" i="5"/>
  <c r="H22" i="5"/>
  <c r="I22" i="5"/>
  <c r="J22" i="5"/>
  <c r="K22" i="5"/>
  <c r="L22" i="5"/>
  <c r="M22" i="5"/>
  <c r="N22" i="5"/>
  <c r="E23" i="5"/>
  <c r="F23" i="5"/>
  <c r="G23" i="5"/>
  <c r="H23" i="5"/>
  <c r="I23" i="5"/>
  <c r="J23" i="5"/>
  <c r="K23" i="5"/>
  <c r="L23" i="5"/>
  <c r="M23" i="5"/>
  <c r="N23" i="5"/>
  <c r="E25" i="5"/>
  <c r="F25" i="5"/>
  <c r="G25" i="5"/>
  <c r="H25" i="5"/>
  <c r="I25" i="5"/>
  <c r="J25" i="5"/>
  <c r="K25" i="5"/>
  <c r="L25" i="5"/>
  <c r="M25" i="5"/>
  <c r="N25" i="5"/>
  <c r="E26" i="5"/>
  <c r="F26" i="5"/>
  <c r="G26" i="5"/>
  <c r="H26" i="5"/>
  <c r="I26" i="5"/>
  <c r="J26" i="5"/>
  <c r="K26" i="5"/>
  <c r="L26" i="5"/>
  <c r="M26" i="5"/>
  <c r="N26" i="5"/>
  <c r="E29" i="5"/>
  <c r="F29" i="5"/>
  <c r="G29" i="5"/>
  <c r="H29" i="5"/>
  <c r="I29" i="5"/>
  <c r="J29" i="5"/>
  <c r="K29" i="5"/>
  <c r="L29" i="5"/>
  <c r="M29" i="5"/>
  <c r="N29" i="5"/>
  <c r="E30" i="5"/>
  <c r="F30" i="5"/>
  <c r="G30" i="5"/>
  <c r="H30" i="5"/>
  <c r="I30" i="5"/>
  <c r="J30" i="5"/>
  <c r="K30" i="5"/>
  <c r="L30" i="5"/>
  <c r="M30" i="5"/>
  <c r="N30" i="5"/>
  <c r="E35" i="5"/>
  <c r="F35" i="5"/>
  <c r="G35" i="5"/>
  <c r="H35" i="5"/>
  <c r="I35" i="5"/>
  <c r="J35" i="5"/>
  <c r="K35" i="5"/>
  <c r="L35" i="5"/>
  <c r="M35" i="5"/>
  <c r="N35" i="5"/>
  <c r="H37" i="3"/>
  <c r="K37" i="3"/>
  <c r="L37" i="3"/>
  <c r="G37" i="3"/>
  <c r="F52" i="2"/>
  <c r="E41" i="3"/>
  <c r="G52" i="2"/>
  <c r="F41" i="3"/>
  <c r="H52" i="2"/>
  <c r="G41" i="3"/>
  <c r="I52" i="2"/>
  <c r="H41" i="3"/>
  <c r="J52" i="2"/>
  <c r="I41" i="3"/>
  <c r="K52" i="2"/>
  <c r="J41" i="3"/>
  <c r="L52" i="2"/>
  <c r="K41" i="3"/>
  <c r="M52" i="2"/>
  <c r="L41" i="3"/>
  <c r="N52" i="2"/>
  <c r="M41" i="3"/>
  <c r="O52" i="2"/>
  <c r="N41" i="3"/>
  <c r="F53" i="2"/>
  <c r="G53" i="2"/>
  <c r="H53" i="2"/>
  <c r="I53" i="2"/>
  <c r="J53" i="2"/>
  <c r="K53" i="2"/>
  <c r="L53" i="2"/>
  <c r="M53" i="2"/>
  <c r="N53" i="2"/>
  <c r="O53" i="2"/>
  <c r="F54" i="2"/>
  <c r="G54" i="2"/>
  <c r="H54" i="2"/>
  <c r="I54" i="2"/>
  <c r="J54" i="2"/>
  <c r="K54" i="2"/>
  <c r="L54" i="2"/>
  <c r="M54" i="2"/>
  <c r="N54" i="2"/>
  <c r="O54" i="2"/>
  <c r="I42" i="3"/>
  <c r="M42" i="3"/>
  <c r="E43" i="3"/>
  <c r="J43" i="3"/>
  <c r="F31" i="3"/>
  <c r="J31" i="3"/>
  <c r="N31" i="3"/>
  <c r="I31" i="3"/>
  <c r="M31" i="3"/>
  <c r="H42" i="3"/>
  <c r="L31" i="3"/>
  <c r="E6" i="3"/>
  <c r="E80" i="5"/>
  <c r="N67" i="1"/>
  <c r="N70" i="1"/>
  <c r="N73" i="1"/>
  <c r="N78" i="1"/>
  <c r="N85" i="1"/>
  <c r="N92" i="1"/>
  <c r="N95" i="1"/>
  <c r="L67" i="1"/>
  <c r="M67" i="1"/>
  <c r="L70" i="1"/>
  <c r="M70" i="1"/>
  <c r="L73" i="1"/>
  <c r="M73" i="1"/>
  <c r="L78" i="1"/>
  <c r="L99" i="1"/>
  <c r="L20" i="3"/>
  <c r="M78" i="1"/>
  <c r="L85" i="1"/>
  <c r="M85" i="1"/>
  <c r="L92" i="1"/>
  <c r="M92" i="1"/>
  <c r="L95" i="1"/>
  <c r="M95" i="1"/>
  <c r="E67" i="1"/>
  <c r="F67" i="1"/>
  <c r="G67" i="1"/>
  <c r="H67" i="1"/>
  <c r="I67" i="1"/>
  <c r="J67" i="1"/>
  <c r="K67" i="1"/>
  <c r="E70" i="1"/>
  <c r="F70" i="1"/>
  <c r="G70" i="1"/>
  <c r="H70" i="1"/>
  <c r="I70" i="1"/>
  <c r="J70" i="1"/>
  <c r="K70" i="1"/>
  <c r="E73" i="1"/>
  <c r="F73" i="1"/>
  <c r="G73" i="1"/>
  <c r="H73" i="1"/>
  <c r="I73" i="1"/>
  <c r="J73" i="1"/>
  <c r="K73" i="1"/>
  <c r="E78" i="1"/>
  <c r="E99" i="1"/>
  <c r="E20" i="3"/>
  <c r="F78" i="1"/>
  <c r="F99" i="1"/>
  <c r="F20" i="3"/>
  <c r="G78" i="1"/>
  <c r="G99" i="1"/>
  <c r="G20" i="3"/>
  <c r="H78" i="1"/>
  <c r="H99" i="1"/>
  <c r="H20" i="3"/>
  <c r="I78" i="1"/>
  <c r="J78" i="1"/>
  <c r="J99" i="1"/>
  <c r="J20" i="3"/>
  <c r="K78" i="1"/>
  <c r="E85" i="1"/>
  <c r="F85" i="1"/>
  <c r="G85" i="1"/>
  <c r="H85" i="1"/>
  <c r="I85" i="1"/>
  <c r="J85" i="1"/>
  <c r="K85" i="1"/>
  <c r="E92" i="1"/>
  <c r="F92" i="1"/>
  <c r="G92" i="1"/>
  <c r="H92" i="1"/>
  <c r="I92" i="1"/>
  <c r="J92" i="1"/>
  <c r="K92" i="1"/>
  <c r="E95" i="1"/>
  <c r="F95" i="1"/>
  <c r="G95" i="1"/>
  <c r="H95" i="1"/>
  <c r="I95" i="1"/>
  <c r="J95" i="1"/>
  <c r="K95" i="1"/>
  <c r="K99" i="1"/>
  <c r="K20" i="3"/>
  <c r="N99" i="1"/>
  <c r="N20" i="3"/>
  <c r="I99" i="1"/>
  <c r="I20" i="3"/>
  <c r="M99" i="1"/>
  <c r="M20" i="3"/>
  <c r="L27" i="5"/>
  <c r="AQ37" i="3"/>
  <c r="AA37" i="3"/>
  <c r="L43" i="5"/>
  <c r="AS16" i="3"/>
  <c r="R48" i="3"/>
  <c r="AP16" i="3"/>
  <c r="J24" i="5"/>
  <c r="J7" i="5"/>
  <c r="AO31" i="3"/>
  <c r="Y31" i="3"/>
  <c r="J42" i="5"/>
  <c r="AM16" i="3"/>
  <c r="AA31" i="3"/>
  <c r="L42" i="5"/>
  <c r="W42" i="3"/>
  <c r="M32" i="5"/>
  <c r="AB42" i="3"/>
  <c r="AQ41" i="3"/>
  <c r="AA41" i="3"/>
  <c r="L44" i="5"/>
  <c r="G27" i="5"/>
  <c r="V37" i="3"/>
  <c r="G43" i="5"/>
  <c r="AO16" i="3"/>
  <c r="C49" i="3"/>
  <c r="AB31" i="3"/>
  <c r="M42" i="5"/>
  <c r="AR31" i="3"/>
  <c r="J31" i="5"/>
  <c r="AO41" i="3"/>
  <c r="Y41" i="3"/>
  <c r="J44" i="5"/>
  <c r="AN41" i="3"/>
  <c r="X41" i="3"/>
  <c r="I44" i="5"/>
  <c r="F24" i="5"/>
  <c r="F7" i="5"/>
  <c r="AK31" i="3"/>
  <c r="U31" i="3"/>
  <c r="F42" i="5"/>
  <c r="AL41" i="3"/>
  <c r="V41" i="3"/>
  <c r="G44" i="5"/>
  <c r="AN16" i="3"/>
  <c r="AQ16" i="3"/>
  <c r="I32" i="5"/>
  <c r="AN42" i="3"/>
  <c r="X42" i="3"/>
  <c r="AP41" i="3"/>
  <c r="Z41" i="3"/>
  <c r="K44" i="5"/>
  <c r="K27" i="5"/>
  <c r="Z37" i="3"/>
  <c r="K43" i="5"/>
  <c r="AL16" i="3"/>
  <c r="H27" i="5"/>
  <c r="AM37" i="3"/>
  <c r="W37" i="3"/>
  <c r="H43" i="5"/>
  <c r="T31" i="3"/>
  <c r="E42" i="5"/>
  <c r="E73" i="5"/>
  <c r="J33" i="5"/>
  <c r="Y43" i="3"/>
  <c r="N31" i="5"/>
  <c r="AS41" i="3"/>
  <c r="AC41" i="3"/>
  <c r="N44" i="5"/>
  <c r="F31" i="5"/>
  <c r="U41" i="3"/>
  <c r="F44" i="5"/>
  <c r="AK41" i="3"/>
  <c r="AR16" i="3"/>
  <c r="AK16" i="3"/>
  <c r="X31" i="3"/>
  <c r="I42" i="5"/>
  <c r="N24" i="5"/>
  <c r="N7" i="5"/>
  <c r="AS31" i="3"/>
  <c r="AC31" i="3"/>
  <c r="N42" i="5"/>
  <c r="AM41" i="3"/>
  <c r="W41" i="3"/>
  <c r="H44" i="5"/>
  <c r="E33" i="5"/>
  <c r="T43" i="3"/>
  <c r="AR41" i="3"/>
  <c r="AB41" i="3"/>
  <c r="M44" i="5"/>
  <c r="T41" i="3"/>
  <c r="E44" i="5"/>
  <c r="AJ16" i="3"/>
  <c r="AI16" i="3"/>
  <c r="E66" i="1"/>
  <c r="E15" i="3"/>
  <c r="K31" i="5"/>
  <c r="G31" i="5"/>
  <c r="M31" i="5"/>
  <c r="I31" i="5"/>
  <c r="E31" i="5"/>
  <c r="L31" i="5"/>
  <c r="H31" i="5"/>
  <c r="I44" i="3"/>
  <c r="I43" i="3"/>
  <c r="AO43" i="3"/>
  <c r="K31" i="3"/>
  <c r="G31" i="3"/>
  <c r="M24" i="5"/>
  <c r="M7" i="5"/>
  <c r="I24" i="5"/>
  <c r="I7" i="5"/>
  <c r="E24" i="5"/>
  <c r="E7" i="5"/>
  <c r="H32" i="5"/>
  <c r="L24" i="5"/>
  <c r="L7" i="5"/>
  <c r="K38" i="3"/>
  <c r="G66" i="1"/>
  <c r="G15" i="3"/>
  <c r="H66" i="1"/>
  <c r="H15" i="3"/>
  <c r="K66" i="1"/>
  <c r="K15" i="3"/>
  <c r="I66" i="1"/>
  <c r="I15" i="3"/>
  <c r="M66" i="1"/>
  <c r="M15" i="3"/>
  <c r="J66" i="1"/>
  <c r="J15" i="3"/>
  <c r="F66" i="1"/>
  <c r="F15" i="3"/>
  <c r="L66" i="1"/>
  <c r="L15" i="3"/>
  <c r="N66" i="1"/>
  <c r="N15" i="3"/>
  <c r="N43" i="3"/>
  <c r="G43" i="3"/>
  <c r="L42" i="3"/>
  <c r="K43" i="3"/>
  <c r="F43" i="3"/>
  <c r="K42" i="3"/>
  <c r="E42" i="3"/>
  <c r="E37" i="3"/>
  <c r="G38" i="3"/>
  <c r="E38" i="3"/>
  <c r="L38" i="3"/>
  <c r="G44" i="3"/>
  <c r="L43" i="3"/>
  <c r="H43" i="3"/>
  <c r="N42" i="3"/>
  <c r="J42" i="3"/>
  <c r="F42" i="3"/>
  <c r="AA38" i="3"/>
  <c r="AQ38" i="3"/>
  <c r="T38" i="3"/>
  <c r="AK42" i="3"/>
  <c r="U42" i="3"/>
  <c r="AC43" i="3"/>
  <c r="AS15" i="3"/>
  <c r="AP31" i="3"/>
  <c r="Z31" i="3"/>
  <c r="K42" i="5"/>
  <c r="T42" i="3"/>
  <c r="AN15" i="3"/>
  <c r="AP15" i="3"/>
  <c r="V38" i="3"/>
  <c r="AM15" i="3"/>
  <c r="AL31" i="3"/>
  <c r="V31" i="3"/>
  <c r="G42" i="5"/>
  <c r="AO42" i="3"/>
  <c r="Y42" i="3"/>
  <c r="T37" i="3"/>
  <c r="E43" i="5"/>
  <c r="AL15" i="3"/>
  <c r="C50" i="3"/>
  <c r="R49" i="3"/>
  <c r="C48" i="5"/>
  <c r="AQ31" i="3"/>
  <c r="AC42" i="3"/>
  <c r="AS42" i="3"/>
  <c r="AQ15" i="3"/>
  <c r="Z38" i="3"/>
  <c r="AN43" i="3"/>
  <c r="X43" i="3"/>
  <c r="AM43" i="3"/>
  <c r="W43" i="3"/>
  <c r="AP42" i="3"/>
  <c r="Z42" i="3"/>
  <c r="AK15" i="3"/>
  <c r="I34" i="5"/>
  <c r="X44" i="3"/>
  <c r="I45" i="5"/>
  <c r="AA42" i="3"/>
  <c r="AQ42" i="3"/>
  <c r="AL43" i="3"/>
  <c r="V43" i="3"/>
  <c r="AQ43" i="3"/>
  <c r="AA43" i="3"/>
  <c r="U43" i="3"/>
  <c r="AK43" i="3"/>
  <c r="AO15" i="3"/>
  <c r="AR42" i="3"/>
  <c r="V44" i="3"/>
  <c r="G45" i="5"/>
  <c r="AP43" i="3"/>
  <c r="Z43" i="3"/>
  <c r="AR15" i="3"/>
  <c r="E104" i="1"/>
  <c r="K104" i="1"/>
  <c r="G104" i="1"/>
  <c r="I38" i="3"/>
  <c r="I37" i="3"/>
  <c r="M38" i="3"/>
  <c r="M37" i="3"/>
  <c r="F38" i="3"/>
  <c r="F37" i="3"/>
  <c r="J37" i="3"/>
  <c r="N38" i="3"/>
  <c r="N37" i="3"/>
  <c r="E27" i="5"/>
  <c r="K33" i="5"/>
  <c r="I33" i="5"/>
  <c r="L33" i="5"/>
  <c r="H33" i="5"/>
  <c r="N33" i="5"/>
  <c r="M43" i="3"/>
  <c r="AS43" i="3"/>
  <c r="F33" i="5"/>
  <c r="G33" i="5"/>
  <c r="E28" i="5"/>
  <c r="G34" i="5"/>
  <c r="F32" i="5"/>
  <c r="E32" i="5"/>
  <c r="H38" i="3"/>
  <c r="H31" i="3"/>
  <c r="G42" i="3"/>
  <c r="K28" i="5"/>
  <c r="K24" i="5"/>
  <c r="K7" i="5"/>
  <c r="G28" i="5"/>
  <c r="K32" i="5"/>
  <c r="L32" i="5"/>
  <c r="J32" i="5"/>
  <c r="I47" i="3"/>
  <c r="I51" i="5"/>
  <c r="N32" i="5"/>
  <c r="L28" i="5"/>
  <c r="G24" i="5"/>
  <c r="G7" i="5"/>
  <c r="L104" i="1"/>
  <c r="F11" i="3"/>
  <c r="I11" i="3"/>
  <c r="I104" i="1"/>
  <c r="J11" i="3"/>
  <c r="G11" i="3"/>
  <c r="L11" i="3"/>
  <c r="M11" i="3"/>
  <c r="K11" i="3"/>
  <c r="H11" i="3"/>
  <c r="E11" i="3"/>
  <c r="H104" i="1"/>
  <c r="N11" i="3"/>
  <c r="M104" i="1"/>
  <c r="J104" i="1"/>
  <c r="N104" i="1"/>
  <c r="F104" i="1"/>
  <c r="E44" i="3"/>
  <c r="J38" i="3"/>
  <c r="AP38" i="3"/>
  <c r="H44" i="3"/>
  <c r="AN44" i="3"/>
  <c r="F44" i="3"/>
  <c r="L44" i="3"/>
  <c r="J44" i="3"/>
  <c r="N44" i="3"/>
  <c r="M44" i="3"/>
  <c r="T44" i="3"/>
  <c r="E45" i="5"/>
  <c r="AK11" i="3"/>
  <c r="F95" i="5"/>
  <c r="U37" i="3"/>
  <c r="F43" i="5"/>
  <c r="AK37" i="3"/>
  <c r="AL37" i="3"/>
  <c r="R50" i="3"/>
  <c r="C47" i="5"/>
  <c r="AP11" i="3"/>
  <c r="K95" i="5"/>
  <c r="F28" i="5"/>
  <c r="AK38" i="3"/>
  <c r="U38" i="3"/>
  <c r="AS44" i="3"/>
  <c r="AC44" i="3"/>
  <c r="N45" i="5"/>
  <c r="AR11" i="3"/>
  <c r="M95" i="5"/>
  <c r="AR37" i="3"/>
  <c r="AB37" i="3"/>
  <c r="M43" i="5"/>
  <c r="Y44" i="3"/>
  <c r="J45" i="5"/>
  <c r="AO44" i="3"/>
  <c r="AN37" i="3"/>
  <c r="X37" i="3"/>
  <c r="I43" i="5"/>
  <c r="AL38" i="3"/>
  <c r="AK44" i="3"/>
  <c r="U44" i="3"/>
  <c r="F45" i="5"/>
  <c r="AO11" i="3"/>
  <c r="J95" i="5"/>
  <c r="AL42" i="3"/>
  <c r="V42" i="3"/>
  <c r="AM42" i="3"/>
  <c r="AO38" i="3"/>
  <c r="Y38" i="3"/>
  <c r="E95" i="5"/>
  <c r="AN11" i="3"/>
  <c r="I95" i="5"/>
  <c r="AM38" i="3"/>
  <c r="W38" i="3"/>
  <c r="AO37" i="3"/>
  <c r="Y37" i="3"/>
  <c r="J43" i="5"/>
  <c r="AP37" i="3"/>
  <c r="AR44" i="3"/>
  <c r="AB44" i="3"/>
  <c r="M45" i="5"/>
  <c r="AM11" i="3"/>
  <c r="H95" i="5"/>
  <c r="AQ11" i="3"/>
  <c r="L95" i="5"/>
  <c r="AR38" i="3"/>
  <c r="AB38" i="3"/>
  <c r="AA44" i="3"/>
  <c r="L45" i="5"/>
  <c r="AL11" i="3"/>
  <c r="G95" i="5"/>
  <c r="AS11" i="3"/>
  <c r="N95" i="5"/>
  <c r="AS37" i="3"/>
  <c r="AC37" i="3"/>
  <c r="N43" i="5"/>
  <c r="I28" i="5"/>
  <c r="AN38" i="3"/>
  <c r="X38" i="3"/>
  <c r="W44" i="3"/>
  <c r="H45" i="5"/>
  <c r="AM44" i="3"/>
  <c r="I48" i="3"/>
  <c r="X47" i="3"/>
  <c r="I46" i="5"/>
  <c r="AM31" i="3"/>
  <c r="W31" i="3"/>
  <c r="H42" i="5"/>
  <c r="AN31" i="3"/>
  <c r="AR43" i="3"/>
  <c r="AB43" i="3"/>
  <c r="AS38" i="3"/>
  <c r="AC38" i="3"/>
  <c r="AL44" i="3"/>
  <c r="N28" i="5"/>
  <c r="M28" i="5"/>
  <c r="J27" i="5"/>
  <c r="M27" i="5"/>
  <c r="N27" i="5"/>
  <c r="F27" i="5"/>
  <c r="I27" i="5"/>
  <c r="M33" i="5"/>
  <c r="M34" i="5"/>
  <c r="G47" i="3"/>
  <c r="G51" i="5"/>
  <c r="J34" i="5"/>
  <c r="G32" i="5"/>
  <c r="N34" i="5"/>
  <c r="F34" i="5"/>
  <c r="I36" i="5"/>
  <c r="J28" i="5"/>
  <c r="E34" i="5"/>
  <c r="H24" i="5"/>
  <c r="H7" i="5"/>
  <c r="L34" i="5"/>
  <c r="H34" i="5"/>
  <c r="K44" i="3"/>
  <c r="AQ44" i="3"/>
  <c r="H28" i="5"/>
  <c r="I55" i="5"/>
  <c r="I59" i="5"/>
  <c r="G48" i="3"/>
  <c r="V47" i="3"/>
  <c r="G46" i="5"/>
  <c r="AP44" i="3"/>
  <c r="Z44" i="3"/>
  <c r="K45" i="5"/>
  <c r="I49" i="3"/>
  <c r="X48" i="3"/>
  <c r="L47" i="3"/>
  <c r="L51" i="5"/>
  <c r="N47" i="3"/>
  <c r="N51" i="5"/>
  <c r="G36" i="5"/>
  <c r="H47" i="3"/>
  <c r="H51" i="5"/>
  <c r="M47" i="3"/>
  <c r="M51" i="5"/>
  <c r="F47" i="3"/>
  <c r="F51" i="5"/>
  <c r="K47" i="3"/>
  <c r="K51" i="5"/>
  <c r="J47" i="3"/>
  <c r="J51" i="5"/>
  <c r="E47" i="3"/>
  <c r="E51" i="5"/>
  <c r="K34" i="5"/>
  <c r="I37" i="5"/>
  <c r="E8" i="3"/>
  <c r="F8" i="3"/>
  <c r="G8" i="3"/>
  <c r="H8" i="3"/>
  <c r="I8" i="3"/>
  <c r="J8" i="3"/>
  <c r="K8" i="3"/>
  <c r="L8" i="3"/>
  <c r="M8" i="3"/>
  <c r="N8" i="3"/>
  <c r="F6" i="3"/>
  <c r="G6" i="3"/>
  <c r="H6" i="3"/>
  <c r="I6" i="3"/>
  <c r="J6" i="3"/>
  <c r="K6" i="3"/>
  <c r="L6" i="3"/>
  <c r="M6" i="3"/>
  <c r="N6" i="3"/>
  <c r="K28" i="1"/>
  <c r="K102" i="1"/>
  <c r="G55" i="5"/>
  <c r="G59" i="5"/>
  <c r="AQ8" i="3"/>
  <c r="J73" i="5"/>
  <c r="AO6" i="3"/>
  <c r="J80" i="5"/>
  <c r="L73" i="5"/>
  <c r="AQ6" i="3"/>
  <c r="L80" i="5"/>
  <c r="AR8" i="3"/>
  <c r="K48" i="3"/>
  <c r="Z47" i="3"/>
  <c r="K46" i="5"/>
  <c r="AP47" i="3"/>
  <c r="AP6" i="3"/>
  <c r="K73" i="5"/>
  <c r="K80" i="5"/>
  <c r="AO8" i="3"/>
  <c r="E48" i="3"/>
  <c r="T47" i="3"/>
  <c r="E46" i="5"/>
  <c r="G73" i="5"/>
  <c r="AL6" i="3"/>
  <c r="G80" i="5"/>
  <c r="AM8" i="3"/>
  <c r="AP8" i="3"/>
  <c r="F48" i="3"/>
  <c r="AL48" i="3"/>
  <c r="AK47" i="3"/>
  <c r="U47" i="3"/>
  <c r="F46" i="5"/>
  <c r="N48" i="3"/>
  <c r="AS47" i="3"/>
  <c r="AC47" i="3"/>
  <c r="N46" i="5"/>
  <c r="I73" i="5"/>
  <c r="AN6" i="3"/>
  <c r="I80" i="5"/>
  <c r="H73" i="5"/>
  <c r="AM6" i="3"/>
  <c r="H80" i="5"/>
  <c r="AN8" i="3"/>
  <c r="M48" i="3"/>
  <c r="AR47" i="3"/>
  <c r="AB47" i="3"/>
  <c r="M46" i="5"/>
  <c r="L48" i="3"/>
  <c r="AA47" i="3"/>
  <c r="L46" i="5"/>
  <c r="AQ47" i="3"/>
  <c r="AS6" i="3"/>
  <c r="N73" i="5"/>
  <c r="N80" i="5"/>
  <c r="F73" i="5"/>
  <c r="AK6" i="3"/>
  <c r="F80" i="5"/>
  <c r="AL8" i="3"/>
  <c r="J48" i="3"/>
  <c r="AO47" i="3"/>
  <c r="Y47" i="3"/>
  <c r="J46" i="5"/>
  <c r="H48" i="3"/>
  <c r="AM47" i="3"/>
  <c r="W47" i="3"/>
  <c r="H46" i="5"/>
  <c r="AN47" i="3"/>
  <c r="AL47" i="3"/>
  <c r="M73" i="5"/>
  <c r="AR6" i="3"/>
  <c r="M80" i="5"/>
  <c r="AS8" i="3"/>
  <c r="AK8" i="3"/>
  <c r="K55" i="5"/>
  <c r="K59" i="5"/>
  <c r="I50" i="3"/>
  <c r="X49" i="3"/>
  <c r="I48" i="5"/>
  <c r="G49" i="3"/>
  <c r="V48" i="3"/>
  <c r="K57" i="5"/>
  <c r="K4" i="3"/>
  <c r="E36" i="5"/>
  <c r="K36" i="5"/>
  <c r="M36" i="5"/>
  <c r="N36" i="5"/>
  <c r="G37" i="5"/>
  <c r="I52" i="5"/>
  <c r="I38" i="5"/>
  <c r="J36" i="5"/>
  <c r="F36" i="5"/>
  <c r="H36" i="5"/>
  <c r="L36" i="5"/>
  <c r="I5" i="3"/>
  <c r="L5" i="3"/>
  <c r="H5" i="3"/>
  <c r="E5" i="3"/>
  <c r="I53" i="1"/>
  <c r="M5" i="3"/>
  <c r="K5" i="3"/>
  <c r="G5" i="3"/>
  <c r="M53" i="1"/>
  <c r="H53" i="1"/>
  <c r="N5" i="3"/>
  <c r="J5" i="3"/>
  <c r="F5" i="3"/>
  <c r="G53" i="1"/>
  <c r="E53" i="1"/>
  <c r="L53" i="1"/>
  <c r="G28" i="1"/>
  <c r="G102" i="1"/>
  <c r="AO24" i="3"/>
  <c r="J76" i="5"/>
  <c r="J50" i="5"/>
  <c r="J97" i="5"/>
  <c r="J92" i="5"/>
  <c r="J69" i="5"/>
  <c r="AO3" i="3"/>
  <c r="K5" i="2"/>
  <c r="Y3" i="3"/>
  <c r="J20" i="5"/>
  <c r="J12" i="5"/>
  <c r="J3" i="3"/>
  <c r="Y24" i="3"/>
  <c r="J41" i="5"/>
  <c r="J24" i="3"/>
  <c r="AK24" i="3"/>
  <c r="F76" i="5"/>
  <c r="F50" i="5"/>
  <c r="F97" i="5"/>
  <c r="F92" i="5"/>
  <c r="F69" i="5"/>
  <c r="F12" i="5"/>
  <c r="G5" i="2"/>
  <c r="AK3" i="3"/>
  <c r="U3" i="3"/>
  <c r="F20" i="5"/>
  <c r="F3" i="3"/>
  <c r="U24" i="3"/>
  <c r="F41" i="5"/>
  <c r="F24" i="3"/>
  <c r="M76" i="5"/>
  <c r="M50" i="5"/>
  <c r="M97" i="5"/>
  <c r="M92" i="5"/>
  <c r="M69" i="5"/>
  <c r="AR24" i="3"/>
  <c r="M20" i="5"/>
  <c r="M3" i="3"/>
  <c r="M12" i="5"/>
  <c r="AB24" i="3"/>
  <c r="AB3" i="3"/>
  <c r="M41" i="5"/>
  <c r="M24" i="3"/>
  <c r="AR3" i="3"/>
  <c r="N5" i="2"/>
  <c r="E76" i="5"/>
  <c r="E50" i="5"/>
  <c r="E97" i="5"/>
  <c r="E92" i="5"/>
  <c r="E69" i="5"/>
  <c r="AJ24" i="3"/>
  <c r="AJ3" i="3"/>
  <c r="T3" i="3"/>
  <c r="E20" i="5"/>
  <c r="T24" i="3"/>
  <c r="E41" i="5"/>
  <c r="E24" i="3"/>
  <c r="E12" i="5"/>
  <c r="F5" i="2"/>
  <c r="E3" i="3"/>
  <c r="AS24" i="3"/>
  <c r="N76" i="5"/>
  <c r="N50" i="5"/>
  <c r="N97" i="5"/>
  <c r="N92" i="5"/>
  <c r="N69" i="5"/>
  <c r="N3" i="3"/>
  <c r="N20" i="5"/>
  <c r="N12" i="5"/>
  <c r="O5" i="2"/>
  <c r="AS3" i="3"/>
  <c r="AC24" i="3"/>
  <c r="AC3" i="3"/>
  <c r="N41" i="5"/>
  <c r="N24" i="3"/>
  <c r="I76" i="5"/>
  <c r="I50" i="5"/>
  <c r="I97" i="5"/>
  <c r="I92" i="5"/>
  <c r="I69" i="5"/>
  <c r="AN24" i="3"/>
  <c r="AN3" i="3"/>
  <c r="X3" i="3"/>
  <c r="I20" i="5"/>
  <c r="X24" i="3"/>
  <c r="I41" i="5"/>
  <c r="I24" i="3"/>
  <c r="I3" i="3"/>
  <c r="I12" i="5"/>
  <c r="J5" i="2"/>
  <c r="L97" i="5"/>
  <c r="L92" i="5"/>
  <c r="L69" i="5"/>
  <c r="AQ24" i="3"/>
  <c r="L76" i="5"/>
  <c r="L50" i="5"/>
  <c r="L12" i="5"/>
  <c r="AA24" i="3"/>
  <c r="AA3" i="3"/>
  <c r="L41" i="5"/>
  <c r="L24" i="3"/>
  <c r="AQ3" i="3"/>
  <c r="M5" i="2"/>
  <c r="L20" i="5"/>
  <c r="L3" i="3"/>
  <c r="H97" i="5"/>
  <c r="H92" i="5"/>
  <c r="H69" i="5"/>
  <c r="AM24" i="3"/>
  <c r="H76" i="5"/>
  <c r="H50" i="5"/>
  <c r="H3" i="3"/>
  <c r="W24" i="3"/>
  <c r="H41" i="5"/>
  <c r="H24" i="3"/>
  <c r="H12" i="5"/>
  <c r="I5" i="2"/>
  <c r="AM3" i="3"/>
  <c r="W3" i="3"/>
  <c r="H20" i="5"/>
  <c r="K97" i="5"/>
  <c r="K92" i="5"/>
  <c r="K69" i="5"/>
  <c r="K76" i="5"/>
  <c r="K50" i="5"/>
  <c r="Z24" i="3"/>
  <c r="Z3" i="3"/>
  <c r="K41" i="5"/>
  <c r="K24" i="3"/>
  <c r="L5" i="2"/>
  <c r="AP3" i="3"/>
  <c r="AP24" i="3"/>
  <c r="K20" i="5"/>
  <c r="K3" i="3"/>
  <c r="K12" i="5"/>
  <c r="G97" i="5"/>
  <c r="G92" i="5"/>
  <c r="G69" i="5"/>
  <c r="G76" i="5"/>
  <c r="G50" i="5"/>
  <c r="V24" i="3"/>
  <c r="G41" i="5"/>
  <c r="G24" i="3"/>
  <c r="AL24" i="3"/>
  <c r="G12" i="5"/>
  <c r="AL3" i="3"/>
  <c r="V3" i="3"/>
  <c r="G20" i="5"/>
  <c r="H5" i="2"/>
  <c r="G3" i="3"/>
  <c r="L28" i="1"/>
  <c r="L102" i="1"/>
  <c r="H28" i="1"/>
  <c r="H102" i="1"/>
  <c r="E28" i="1"/>
  <c r="E102" i="1"/>
  <c r="N28" i="1"/>
  <c r="N102" i="1"/>
  <c r="J28" i="1"/>
  <c r="J102" i="1"/>
  <c r="F28" i="1"/>
  <c r="F102" i="1"/>
  <c r="M28" i="1"/>
  <c r="M102" i="1"/>
  <c r="I28" i="1"/>
  <c r="I102" i="1"/>
  <c r="K103" i="1"/>
  <c r="M54" i="1"/>
  <c r="I54" i="1"/>
  <c r="L54" i="1"/>
  <c r="E54" i="1"/>
  <c r="G54" i="1"/>
  <c r="H54" i="1"/>
  <c r="L55" i="5"/>
  <c r="L59" i="5"/>
  <c r="E55" i="5"/>
  <c r="E59" i="5"/>
  <c r="M55" i="5"/>
  <c r="M59" i="5"/>
  <c r="I93" i="5"/>
  <c r="I72" i="5"/>
  <c r="I94" i="5"/>
  <c r="AN5" i="3"/>
  <c r="I79" i="5"/>
  <c r="H55" i="5"/>
  <c r="H59" i="5"/>
  <c r="K21" i="3"/>
  <c r="Z5" i="3"/>
  <c r="K72" i="5"/>
  <c r="K94" i="5"/>
  <c r="AP5" i="3"/>
  <c r="K93" i="5"/>
  <c r="K79" i="5"/>
  <c r="H93" i="5"/>
  <c r="H94" i="5"/>
  <c r="H72" i="5"/>
  <c r="AM5" i="3"/>
  <c r="H79" i="5"/>
  <c r="J49" i="3"/>
  <c r="Y48" i="3"/>
  <c r="AO48" i="3"/>
  <c r="M94" i="5"/>
  <c r="AR5" i="3"/>
  <c r="M93" i="5"/>
  <c r="M72" i="5"/>
  <c r="M79" i="5"/>
  <c r="X50" i="3"/>
  <c r="I47" i="5"/>
  <c r="H49" i="3"/>
  <c r="AM48" i="3"/>
  <c r="W48" i="3"/>
  <c r="AN48" i="3"/>
  <c r="L49" i="3"/>
  <c r="AA48" i="3"/>
  <c r="AQ48" i="3"/>
  <c r="M49" i="3"/>
  <c r="AB48" i="3"/>
  <c r="AR48" i="3"/>
  <c r="G50" i="3"/>
  <c r="V49" i="3"/>
  <c r="G48" i="5"/>
  <c r="N49" i="3"/>
  <c r="AC48" i="3"/>
  <c r="AS48" i="3"/>
  <c r="I64" i="5"/>
  <c r="F93" i="5"/>
  <c r="F94" i="5"/>
  <c r="F72" i="5"/>
  <c r="AK5" i="3"/>
  <c r="F79" i="5"/>
  <c r="K71" i="5"/>
  <c r="K78" i="5"/>
  <c r="F49" i="3"/>
  <c r="AL49" i="3"/>
  <c r="AK48" i="3"/>
  <c r="U48" i="3"/>
  <c r="J55" i="5"/>
  <c r="J59" i="5"/>
  <c r="F55" i="5"/>
  <c r="F59" i="5"/>
  <c r="K49" i="3"/>
  <c r="AP48" i="3"/>
  <c r="Z48" i="3"/>
  <c r="N72" i="5"/>
  <c r="N93" i="5"/>
  <c r="N94" i="5"/>
  <c r="AS5" i="3"/>
  <c r="N79" i="5"/>
  <c r="L94" i="5"/>
  <c r="L72" i="5"/>
  <c r="L93" i="5"/>
  <c r="AQ5" i="3"/>
  <c r="L79" i="5"/>
  <c r="G93" i="5"/>
  <c r="G72" i="5"/>
  <c r="AL5" i="3"/>
  <c r="G94" i="5"/>
  <c r="G79" i="5"/>
  <c r="N55" i="5"/>
  <c r="N59" i="5"/>
  <c r="J72" i="5"/>
  <c r="J94" i="5"/>
  <c r="AO5" i="3"/>
  <c r="J93" i="5"/>
  <c r="J79" i="5"/>
  <c r="E94" i="5"/>
  <c r="E72" i="5"/>
  <c r="E93" i="5"/>
  <c r="E79" i="5"/>
  <c r="K100" i="5"/>
  <c r="K102" i="5"/>
  <c r="E49" i="3"/>
  <c r="T48" i="3"/>
  <c r="I62" i="5"/>
  <c r="K53" i="1"/>
  <c r="K54" i="1"/>
  <c r="H4" i="3"/>
  <c r="H37" i="5"/>
  <c r="F37" i="5"/>
  <c r="J37" i="5"/>
  <c r="G52" i="5"/>
  <c r="G38" i="5"/>
  <c r="I39" i="5"/>
  <c r="N37" i="5"/>
  <c r="M37" i="5"/>
  <c r="E37" i="5"/>
  <c r="L37" i="5"/>
  <c r="K37" i="5"/>
  <c r="H103" i="1"/>
  <c r="K22" i="3"/>
  <c r="F4" i="3"/>
  <c r="I103" i="1"/>
  <c r="I4" i="3"/>
  <c r="I10" i="3"/>
  <c r="J4" i="3"/>
  <c r="AP4" i="3"/>
  <c r="L103" i="1"/>
  <c r="L4" i="3"/>
  <c r="N103" i="1"/>
  <c r="N4" i="3"/>
  <c r="E103" i="1"/>
  <c r="E4" i="3"/>
  <c r="M103" i="1"/>
  <c r="M4" i="3"/>
  <c r="G4" i="3"/>
  <c r="K10" i="3"/>
  <c r="F103" i="1"/>
  <c r="G103" i="1"/>
  <c r="F53" i="1"/>
  <c r="F54" i="1"/>
  <c r="J53" i="1"/>
  <c r="J54" i="1"/>
  <c r="E15" i="5"/>
  <c r="N53" i="1"/>
  <c r="N54" i="1"/>
  <c r="K14" i="5"/>
  <c r="J103" i="1"/>
  <c r="K101" i="5"/>
  <c r="Z20" i="3"/>
  <c r="Z4" i="3"/>
  <c r="H21" i="3"/>
  <c r="W4" i="3"/>
  <c r="H71" i="5"/>
  <c r="AM4" i="3"/>
  <c r="H78" i="5"/>
  <c r="AK4" i="3"/>
  <c r="F71" i="5"/>
  <c r="F78" i="5"/>
  <c r="G64" i="5"/>
  <c r="H100" i="5"/>
  <c r="H102" i="5"/>
  <c r="H57" i="5"/>
  <c r="N100" i="5"/>
  <c r="AS20" i="3"/>
  <c r="N102" i="5"/>
  <c r="N57" i="5"/>
  <c r="M50" i="3"/>
  <c r="AB49" i="3"/>
  <c r="M48" i="5"/>
  <c r="AR49" i="3"/>
  <c r="K99" i="5"/>
  <c r="K8" i="5"/>
  <c r="K98" i="5"/>
  <c r="Z10" i="3"/>
  <c r="K56" i="5"/>
  <c r="L71" i="5"/>
  <c r="AQ4" i="3"/>
  <c r="L78" i="5"/>
  <c r="J100" i="5"/>
  <c r="AO20" i="3"/>
  <c r="J102" i="5"/>
  <c r="J57" i="5"/>
  <c r="G71" i="5"/>
  <c r="AL4" i="3"/>
  <c r="G78" i="5"/>
  <c r="AP20" i="3"/>
  <c r="N50" i="3"/>
  <c r="AS49" i="3"/>
  <c r="AC49" i="3"/>
  <c r="N48" i="5"/>
  <c r="J50" i="3"/>
  <c r="AO49" i="3"/>
  <c r="Y49" i="3"/>
  <c r="J48" i="5"/>
  <c r="E71" i="5"/>
  <c r="E78" i="5"/>
  <c r="I100" i="5"/>
  <c r="AN20" i="3"/>
  <c r="I102" i="5"/>
  <c r="I57" i="5"/>
  <c r="I67" i="5"/>
  <c r="V50" i="3"/>
  <c r="G47" i="5"/>
  <c r="AO4" i="3"/>
  <c r="J71" i="5"/>
  <c r="J78" i="5"/>
  <c r="L50" i="3"/>
  <c r="AQ49" i="3"/>
  <c r="AA49" i="3"/>
  <c r="L48" i="5"/>
  <c r="I71" i="5"/>
  <c r="AN4" i="3"/>
  <c r="I78" i="5"/>
  <c r="K50" i="3"/>
  <c r="AP49" i="3"/>
  <c r="Z49" i="3"/>
  <c r="K48" i="5"/>
  <c r="M71" i="5"/>
  <c r="AR4" i="3"/>
  <c r="M78" i="5"/>
  <c r="M100" i="5"/>
  <c r="M102" i="5"/>
  <c r="M57" i="5"/>
  <c r="F50" i="3"/>
  <c r="AL50" i="3"/>
  <c r="AK49" i="3"/>
  <c r="U49" i="3"/>
  <c r="F48" i="5"/>
  <c r="F100" i="5"/>
  <c r="F102" i="5"/>
  <c r="F57" i="5"/>
  <c r="N71" i="5"/>
  <c r="AS4" i="3"/>
  <c r="N78" i="5"/>
  <c r="Z22" i="3"/>
  <c r="E50" i="3"/>
  <c r="T49" i="3"/>
  <c r="E48" i="5"/>
  <c r="H50" i="3"/>
  <c r="AM49" i="3"/>
  <c r="W49" i="3"/>
  <c r="H48" i="5"/>
  <c r="AN49" i="3"/>
  <c r="K70" i="5"/>
  <c r="K66" i="5"/>
  <c r="K61" i="5"/>
  <c r="Z21" i="3"/>
  <c r="Z13" i="3"/>
  <c r="K77" i="5"/>
  <c r="Z17" i="3"/>
  <c r="Z9" i="3"/>
  <c r="Z7" i="3"/>
  <c r="Z19" i="3"/>
  <c r="Z14" i="3"/>
  <c r="Z18" i="3"/>
  <c r="Z12" i="3"/>
  <c r="K103" i="5"/>
  <c r="Z16" i="3"/>
  <c r="Z15" i="3"/>
  <c r="K104" i="5"/>
  <c r="Z11" i="3"/>
  <c r="K105" i="5"/>
  <c r="Z8" i="3"/>
  <c r="K53" i="5"/>
  <c r="Z6" i="3"/>
  <c r="H10" i="3"/>
  <c r="N38" i="5"/>
  <c r="N52" i="5"/>
  <c r="J38" i="5"/>
  <c r="J52" i="5"/>
  <c r="F52" i="5"/>
  <c r="F38" i="5"/>
  <c r="L38" i="5"/>
  <c r="L52" i="5"/>
  <c r="E52" i="5"/>
  <c r="E38" i="5"/>
  <c r="M38" i="5"/>
  <c r="M52" i="5"/>
  <c r="G39" i="5"/>
  <c r="H38" i="5"/>
  <c r="H52" i="5"/>
  <c r="K52" i="5"/>
  <c r="K38" i="5"/>
  <c r="I22" i="3"/>
  <c r="F22" i="3"/>
  <c r="H22" i="3"/>
  <c r="E21" i="3"/>
  <c r="T4" i="3"/>
  <c r="E10" i="3"/>
  <c r="J21" i="3"/>
  <c r="Y20" i="3"/>
  <c r="J10" i="3"/>
  <c r="N22" i="3"/>
  <c r="AR20" i="3"/>
  <c r="G21" i="3"/>
  <c r="V4" i="3"/>
  <c r="G10" i="3"/>
  <c r="M22" i="3"/>
  <c r="G62" i="5"/>
  <c r="J22" i="3"/>
  <c r="AP22" i="3"/>
  <c r="AK20" i="3"/>
  <c r="M21" i="3"/>
  <c r="M10" i="3"/>
  <c r="N21" i="3"/>
  <c r="AC20" i="3"/>
  <c r="N10" i="3"/>
  <c r="L10" i="3"/>
  <c r="L21" i="3"/>
  <c r="I21" i="3"/>
  <c r="F21" i="3"/>
  <c r="F101" i="5"/>
  <c r="F10" i="3"/>
  <c r="K13" i="5"/>
  <c r="H15" i="5"/>
  <c r="K15" i="5"/>
  <c r="L15" i="5"/>
  <c r="N15" i="5"/>
  <c r="M15" i="5"/>
  <c r="F15" i="5"/>
  <c r="I15" i="5"/>
  <c r="J15" i="5"/>
  <c r="G15" i="5"/>
  <c r="H14" i="5"/>
  <c r="F14" i="5"/>
  <c r="I14" i="5"/>
  <c r="N14" i="5"/>
  <c r="M14" i="5"/>
  <c r="J14" i="5"/>
  <c r="W20" i="3"/>
  <c r="H101" i="5"/>
  <c r="AM20" i="3"/>
  <c r="AC4" i="3"/>
  <c r="N101" i="5"/>
  <c r="F18" i="5"/>
  <c r="M70" i="5"/>
  <c r="M61" i="5"/>
  <c r="AR21" i="3"/>
  <c r="M66" i="5"/>
  <c r="AB21" i="3"/>
  <c r="AB14" i="3"/>
  <c r="AB17" i="3"/>
  <c r="AB7" i="3"/>
  <c r="AB12" i="3"/>
  <c r="M77" i="5"/>
  <c r="AB19" i="3"/>
  <c r="AB13" i="3"/>
  <c r="AB18" i="3"/>
  <c r="AB9" i="3"/>
  <c r="AB16" i="3"/>
  <c r="M103" i="5"/>
  <c r="AB15" i="3"/>
  <c r="AB11" i="3"/>
  <c r="M105" i="5"/>
  <c r="M104" i="5"/>
  <c r="AB6" i="3"/>
  <c r="AB8" i="3"/>
  <c r="M53" i="5"/>
  <c r="AB5" i="3"/>
  <c r="I98" i="5"/>
  <c r="I99" i="5"/>
  <c r="I8" i="5"/>
  <c r="AN10" i="3"/>
  <c r="X10" i="3"/>
  <c r="I56" i="5"/>
  <c r="J98" i="5"/>
  <c r="J99" i="5"/>
  <c r="J8" i="5"/>
  <c r="AO10" i="3"/>
  <c r="Y10" i="3"/>
  <c r="J56" i="5"/>
  <c r="L64" i="5"/>
  <c r="L62" i="5"/>
  <c r="AS50" i="3"/>
  <c r="AC50" i="3"/>
  <c r="N47" i="5"/>
  <c r="U4" i="3"/>
  <c r="I61" i="5"/>
  <c r="I66" i="5"/>
  <c r="I70" i="5"/>
  <c r="AN21" i="3"/>
  <c r="X21" i="3"/>
  <c r="X17" i="3"/>
  <c r="X18" i="3"/>
  <c r="X14" i="3"/>
  <c r="X7" i="3"/>
  <c r="X9" i="3"/>
  <c r="X19" i="3"/>
  <c r="X12" i="3"/>
  <c r="I77" i="5"/>
  <c r="X13" i="3"/>
  <c r="I103" i="5"/>
  <c r="X16" i="3"/>
  <c r="X15" i="3"/>
  <c r="I53" i="5"/>
  <c r="I105" i="5"/>
  <c r="I104" i="5"/>
  <c r="X11" i="3"/>
  <c r="X6" i="3"/>
  <c r="X8" i="3"/>
  <c r="X5" i="3"/>
  <c r="Y22" i="3"/>
  <c r="AO22" i="3"/>
  <c r="J61" i="5"/>
  <c r="AO21" i="3"/>
  <c r="J66" i="5"/>
  <c r="J70" i="5"/>
  <c r="Y21" i="3"/>
  <c r="Y18" i="3"/>
  <c r="Y9" i="3"/>
  <c r="Y13" i="3"/>
  <c r="J77" i="5"/>
  <c r="Y12" i="3"/>
  <c r="Y19" i="3"/>
  <c r="Y7" i="3"/>
  <c r="Y14" i="3"/>
  <c r="Y17" i="3"/>
  <c r="J103" i="5"/>
  <c r="Y16" i="3"/>
  <c r="Y15" i="3"/>
  <c r="J104" i="5"/>
  <c r="Y11" i="3"/>
  <c r="J105" i="5"/>
  <c r="Y6" i="3"/>
  <c r="J53" i="5"/>
  <c r="Y8" i="3"/>
  <c r="Y5" i="3"/>
  <c r="H64" i="5"/>
  <c r="H62" i="5"/>
  <c r="H67" i="5"/>
  <c r="AB20" i="3"/>
  <c r="E99" i="5"/>
  <c r="E8" i="5"/>
  <c r="E98" i="5"/>
  <c r="T10" i="3"/>
  <c r="E56" i="5"/>
  <c r="AQ50" i="3"/>
  <c r="AA50" i="3"/>
  <c r="L47" i="5"/>
  <c r="K16" i="5"/>
  <c r="K18" i="5"/>
  <c r="L99" i="5"/>
  <c r="L8" i="5"/>
  <c r="L98" i="5"/>
  <c r="AQ10" i="3"/>
  <c r="AA10" i="3"/>
  <c r="L56" i="5"/>
  <c r="AB22" i="3"/>
  <c r="E61" i="5"/>
  <c r="E70" i="5"/>
  <c r="E66" i="5"/>
  <c r="T21" i="3"/>
  <c r="T18" i="3"/>
  <c r="T17" i="3"/>
  <c r="T7" i="3"/>
  <c r="T19" i="3"/>
  <c r="T12" i="3"/>
  <c r="T13" i="3"/>
  <c r="T14" i="3"/>
  <c r="E77" i="5"/>
  <c r="T9" i="3"/>
  <c r="E103" i="5"/>
  <c r="T16" i="3"/>
  <c r="T6" i="3"/>
  <c r="T15" i="3"/>
  <c r="E104" i="5"/>
  <c r="T11" i="3"/>
  <c r="E105" i="5"/>
  <c r="E53" i="5"/>
  <c r="T8" i="3"/>
  <c r="T5" i="3"/>
  <c r="F62" i="5"/>
  <c r="F67" i="5"/>
  <c r="F64" i="5"/>
  <c r="AM50" i="3"/>
  <c r="W50" i="3"/>
  <c r="H47" i="5"/>
  <c r="AN50" i="3"/>
  <c r="AP50" i="3"/>
  <c r="Z50" i="3"/>
  <c r="K47" i="5"/>
  <c r="I101" i="5"/>
  <c r="J101" i="5"/>
  <c r="AP10" i="3"/>
  <c r="H18" i="5"/>
  <c r="N98" i="5"/>
  <c r="N99" i="5"/>
  <c r="N8" i="5"/>
  <c r="AS10" i="3"/>
  <c r="AC10" i="3"/>
  <c r="N56" i="5"/>
  <c r="G98" i="5"/>
  <c r="G99" i="5"/>
  <c r="G8" i="5"/>
  <c r="AL10" i="3"/>
  <c r="V10" i="3"/>
  <c r="G56" i="5"/>
  <c r="G60" i="5"/>
  <c r="W22" i="3"/>
  <c r="M64" i="5"/>
  <c r="M62" i="5"/>
  <c r="M67" i="5"/>
  <c r="J64" i="5"/>
  <c r="J62" i="5"/>
  <c r="AP21" i="3"/>
  <c r="M101" i="5"/>
  <c r="X20" i="3"/>
  <c r="F70" i="5"/>
  <c r="F66" i="5"/>
  <c r="U21" i="3"/>
  <c r="F61" i="5"/>
  <c r="AK21" i="3"/>
  <c r="U17" i="3"/>
  <c r="U9" i="3"/>
  <c r="U12" i="3"/>
  <c r="U19" i="3"/>
  <c r="U18" i="3"/>
  <c r="F77" i="5"/>
  <c r="U7" i="3"/>
  <c r="U14" i="3"/>
  <c r="U13" i="3"/>
  <c r="F103" i="5"/>
  <c r="U16" i="3"/>
  <c r="U15" i="3"/>
  <c r="F104" i="5"/>
  <c r="F105" i="5"/>
  <c r="U11" i="3"/>
  <c r="F53" i="5"/>
  <c r="U6" i="3"/>
  <c r="U8" i="3"/>
  <c r="U5" i="3"/>
  <c r="AB4" i="3"/>
  <c r="AR50" i="3"/>
  <c r="AB50" i="3"/>
  <c r="M47" i="5"/>
  <c r="L70" i="5"/>
  <c r="L66" i="5"/>
  <c r="L61" i="5"/>
  <c r="AQ21" i="3"/>
  <c r="AA21" i="3"/>
  <c r="AA18" i="3"/>
  <c r="AA14" i="3"/>
  <c r="AA12" i="3"/>
  <c r="AA17" i="3"/>
  <c r="AA7" i="3"/>
  <c r="L77" i="5"/>
  <c r="AA13" i="3"/>
  <c r="AA19" i="3"/>
  <c r="AA9" i="3"/>
  <c r="AA16" i="3"/>
  <c r="L103" i="5"/>
  <c r="AA15" i="3"/>
  <c r="L104" i="5"/>
  <c r="L105" i="5"/>
  <c r="AA11" i="3"/>
  <c r="L53" i="5"/>
  <c r="AA8" i="3"/>
  <c r="AA6" i="3"/>
  <c r="AA5" i="3"/>
  <c r="J18" i="5"/>
  <c r="N61" i="5"/>
  <c r="N66" i="5"/>
  <c r="N70" i="5"/>
  <c r="AS21" i="3"/>
  <c r="AC21" i="3"/>
  <c r="AC14" i="3"/>
  <c r="N77" i="5"/>
  <c r="AC7" i="3"/>
  <c r="AC12" i="3"/>
  <c r="AC19" i="3"/>
  <c r="AC18" i="3"/>
  <c r="AC9" i="3"/>
  <c r="AC17" i="3"/>
  <c r="AC13" i="3"/>
  <c r="N103" i="5"/>
  <c r="AC16" i="3"/>
  <c r="AC15" i="3"/>
  <c r="N105" i="5"/>
  <c r="N104" i="5"/>
  <c r="AC11" i="3"/>
  <c r="AC8" i="3"/>
  <c r="AC6" i="3"/>
  <c r="N53" i="5"/>
  <c r="AC5" i="3"/>
  <c r="G70" i="5"/>
  <c r="AL21" i="3"/>
  <c r="G61" i="5"/>
  <c r="G66" i="5"/>
  <c r="V21" i="3"/>
  <c r="V18" i="3"/>
  <c r="V7" i="3"/>
  <c r="V13" i="3"/>
  <c r="V17" i="3"/>
  <c r="V14" i="3"/>
  <c r="V9" i="3"/>
  <c r="V19" i="3"/>
  <c r="G77" i="5"/>
  <c r="V12" i="3"/>
  <c r="G103" i="5"/>
  <c r="V16" i="3"/>
  <c r="V15" i="3"/>
  <c r="V11" i="3"/>
  <c r="G105" i="5"/>
  <c r="G104" i="5"/>
  <c r="G53" i="5"/>
  <c r="V8" i="3"/>
  <c r="V6" i="3"/>
  <c r="V5" i="3"/>
  <c r="U22" i="3"/>
  <c r="X4" i="3"/>
  <c r="AO50" i="3"/>
  <c r="Y50" i="3"/>
  <c r="J47" i="5"/>
  <c r="AA4" i="3"/>
  <c r="AC22" i="3"/>
  <c r="AS22" i="3"/>
  <c r="E62" i="5"/>
  <c r="E64" i="5"/>
  <c r="M18" i="5"/>
  <c r="E14" i="5"/>
  <c r="E18" i="5"/>
  <c r="E101" i="5"/>
  <c r="E100" i="5"/>
  <c r="T20" i="3"/>
  <c r="E102" i="5"/>
  <c r="E57" i="5"/>
  <c r="K64" i="5"/>
  <c r="K62" i="5"/>
  <c r="K67" i="5"/>
  <c r="H98" i="5"/>
  <c r="H99" i="5"/>
  <c r="H8" i="5"/>
  <c r="AM10" i="3"/>
  <c r="W10" i="3"/>
  <c r="H56" i="5"/>
  <c r="U20" i="3"/>
  <c r="N18" i="5"/>
  <c r="G100" i="5"/>
  <c r="G101" i="5"/>
  <c r="AL20" i="3"/>
  <c r="V20" i="3"/>
  <c r="G102" i="5"/>
  <c r="G57" i="5"/>
  <c r="G67" i="5"/>
  <c r="I18" i="5"/>
  <c r="F99" i="5"/>
  <c r="F8" i="5"/>
  <c r="F98" i="5"/>
  <c r="AK10" i="3"/>
  <c r="U10" i="3"/>
  <c r="F56" i="5"/>
  <c r="M99" i="5"/>
  <c r="M8" i="5"/>
  <c r="M98" i="5"/>
  <c r="AR10" i="3"/>
  <c r="AB10" i="3"/>
  <c r="M56" i="5"/>
  <c r="L101" i="5"/>
  <c r="L100" i="5"/>
  <c r="AQ20" i="3"/>
  <c r="AA20" i="3"/>
  <c r="L102" i="5"/>
  <c r="L57" i="5"/>
  <c r="AN22" i="3"/>
  <c r="X22" i="3"/>
  <c r="N62" i="5"/>
  <c r="N67" i="5"/>
  <c r="N64" i="5"/>
  <c r="T50" i="3"/>
  <c r="E47" i="5"/>
  <c r="AK50" i="3"/>
  <c r="U50" i="3"/>
  <c r="F47" i="5"/>
  <c r="Y4" i="3"/>
  <c r="J67" i="5"/>
  <c r="H66" i="5"/>
  <c r="H61" i="5"/>
  <c r="AM21" i="3"/>
  <c r="H70" i="5"/>
  <c r="W21" i="3"/>
  <c r="W14" i="3"/>
  <c r="W17" i="3"/>
  <c r="W12" i="3"/>
  <c r="W13" i="3"/>
  <c r="W18" i="3"/>
  <c r="W9" i="3"/>
  <c r="W19" i="3"/>
  <c r="W7" i="3"/>
  <c r="H77" i="5"/>
  <c r="H103" i="5"/>
  <c r="W16" i="3"/>
  <c r="W15" i="3"/>
  <c r="H105" i="5"/>
  <c r="W11" i="3"/>
  <c r="H104" i="5"/>
  <c r="H53" i="5"/>
  <c r="W6" i="3"/>
  <c r="W8" i="3"/>
  <c r="W5" i="3"/>
  <c r="M39" i="5"/>
  <c r="J39" i="5"/>
  <c r="H39" i="5"/>
  <c r="E39" i="5"/>
  <c r="N39" i="5"/>
  <c r="K39" i="5"/>
  <c r="L39" i="5"/>
  <c r="F39" i="5"/>
  <c r="L14" i="5"/>
  <c r="L18" i="5"/>
  <c r="G14" i="5"/>
  <c r="G18" i="5"/>
  <c r="E22" i="3"/>
  <c r="L22" i="3"/>
  <c r="AR22" i="3"/>
  <c r="N13" i="5"/>
  <c r="G22" i="3"/>
  <c r="AM22" i="3"/>
  <c r="G13" i="5"/>
  <c r="J13" i="5"/>
  <c r="I13" i="5"/>
  <c r="E13" i="5"/>
  <c r="F13" i="5"/>
  <c r="L13" i="5"/>
  <c r="M13" i="5"/>
  <c r="H13" i="5"/>
  <c r="N16" i="5"/>
  <c r="K60" i="5"/>
  <c r="K65" i="5"/>
  <c r="F16" i="5"/>
  <c r="H16" i="5"/>
  <c r="M16" i="5"/>
  <c r="J16" i="5"/>
  <c r="I16" i="5"/>
  <c r="L67" i="5"/>
  <c r="E67" i="5"/>
  <c r="E16" i="5"/>
  <c r="F17" i="5"/>
  <c r="L16" i="5"/>
  <c r="L17" i="5"/>
  <c r="T22" i="3"/>
  <c r="AL22" i="3"/>
  <c r="V22" i="3"/>
  <c r="AK22" i="3"/>
  <c r="AQ22" i="3"/>
  <c r="AA22" i="3"/>
  <c r="G16" i="5"/>
  <c r="H17" i="5"/>
  <c r="G65" i="5"/>
  <c r="I17" i="5"/>
  <c r="N17" i="5"/>
  <c r="J17" i="5"/>
  <c r="M60" i="5"/>
  <c r="M65" i="5"/>
  <c r="K17" i="5"/>
  <c r="F60" i="5"/>
  <c r="F65" i="5"/>
  <c r="J60" i="5"/>
  <c r="J65" i="5"/>
  <c r="I60" i="5"/>
  <c r="I65" i="5"/>
  <c r="E60" i="5"/>
  <c r="E65" i="5"/>
  <c r="H65" i="5"/>
  <c r="H60" i="5"/>
  <c r="N60" i="5"/>
  <c r="N65" i="5"/>
  <c r="L60" i="5"/>
  <c r="L65" i="5"/>
  <c r="M17" i="5"/>
  <c r="G17" i="5"/>
  <c r="C85" i="1"/>
  <c r="B13" i="3"/>
  <c r="B14" i="3"/>
  <c r="AH14" i="3"/>
  <c r="AH13" i="3"/>
  <c r="D28" i="1"/>
  <c r="C33" i="2"/>
  <c r="C52" i="2"/>
  <c r="B73" i="1"/>
  <c r="C78" i="1"/>
  <c r="C99" i="1"/>
  <c r="C20" i="3"/>
  <c r="D78" i="1"/>
  <c r="B78" i="1"/>
  <c r="B99" i="1"/>
  <c r="B20" i="3"/>
  <c r="C8" i="3"/>
  <c r="D8" i="3"/>
  <c r="C73" i="1"/>
  <c r="D73" i="1"/>
  <c r="C70" i="1"/>
  <c r="D70" i="1"/>
  <c r="B70" i="1"/>
  <c r="C67" i="1"/>
  <c r="D67" i="1"/>
  <c r="B67" i="1"/>
  <c r="AI8" i="3"/>
  <c r="AJ8" i="3"/>
  <c r="D4" i="3"/>
  <c r="B103" i="1"/>
  <c r="D66" i="1"/>
  <c r="D15" i="3"/>
  <c r="C66" i="1"/>
  <c r="C15" i="3"/>
  <c r="B66" i="1"/>
  <c r="B102" i="1"/>
  <c r="D102" i="1"/>
  <c r="AI15" i="3"/>
  <c r="AJ15" i="3"/>
  <c r="D71" i="5"/>
  <c r="D78" i="5"/>
  <c r="AJ4" i="3"/>
  <c r="B104" i="1"/>
  <c r="C11" i="3"/>
  <c r="D11" i="3"/>
  <c r="AI11" i="3"/>
  <c r="D95" i="5"/>
  <c r="AJ11" i="3"/>
  <c r="C95" i="5"/>
  <c r="C97" i="5"/>
  <c r="D97" i="5"/>
  <c r="B97" i="5"/>
  <c r="C92" i="5"/>
  <c r="D92" i="5"/>
  <c r="B92" i="5"/>
  <c r="C76" i="5"/>
  <c r="D76" i="5"/>
  <c r="B76" i="5"/>
  <c r="C69" i="5"/>
  <c r="D69" i="5"/>
  <c r="B69" i="5"/>
  <c r="B50" i="5"/>
  <c r="C50" i="5"/>
  <c r="D50" i="5"/>
  <c r="C41" i="5"/>
  <c r="D41" i="5"/>
  <c r="B41" i="5"/>
  <c r="C20" i="5"/>
  <c r="D20" i="5"/>
  <c r="B20" i="5"/>
  <c r="B12" i="5"/>
  <c r="C12" i="5"/>
  <c r="D12" i="5"/>
  <c r="AI24" i="3"/>
  <c r="AH24" i="3"/>
  <c r="AI3" i="3"/>
  <c r="AH3" i="3"/>
  <c r="R3" i="3"/>
  <c r="R24" i="3"/>
  <c r="S24" i="3"/>
  <c r="Q24" i="3"/>
  <c r="C24" i="3"/>
  <c r="D24" i="3"/>
  <c r="B24" i="3"/>
  <c r="S3" i="3"/>
  <c r="Q3" i="3"/>
  <c r="B3" i="3"/>
  <c r="D3" i="3"/>
  <c r="C3" i="3"/>
  <c r="D5" i="2"/>
  <c r="E5" i="2"/>
  <c r="C5" i="2"/>
  <c r="D52" i="2"/>
  <c r="C41" i="3"/>
  <c r="E52" i="2"/>
  <c r="D41" i="3"/>
  <c r="C37" i="3"/>
  <c r="D37" i="3"/>
  <c r="D42" i="3"/>
  <c r="C42" i="3"/>
  <c r="D85" i="1"/>
  <c r="D99" i="1"/>
  <c r="D20" i="3"/>
  <c r="D6" i="3"/>
  <c r="C28" i="1"/>
  <c r="C102" i="1"/>
  <c r="D73" i="5"/>
  <c r="D80" i="5"/>
  <c r="AJ6" i="3"/>
  <c r="R42" i="3"/>
  <c r="S42" i="3"/>
  <c r="AI42" i="3"/>
  <c r="AJ42" i="3"/>
  <c r="S37" i="3"/>
  <c r="D43" i="5"/>
  <c r="AI37" i="3"/>
  <c r="AJ37" i="3"/>
  <c r="R37" i="3"/>
  <c r="C43" i="5"/>
  <c r="S41" i="3"/>
  <c r="D44" i="5"/>
  <c r="AI41" i="3"/>
  <c r="AJ41" i="3"/>
  <c r="R41" i="3"/>
  <c r="C44" i="5"/>
  <c r="F17" i="22"/>
  <c r="C4" i="3"/>
  <c r="D5" i="3"/>
  <c r="C6" i="3"/>
  <c r="C104" i="1"/>
  <c r="D43" i="3"/>
  <c r="C43" i="3"/>
  <c r="C73" i="5"/>
  <c r="C80" i="5"/>
  <c r="D94" i="5"/>
  <c r="D72" i="5"/>
  <c r="D93" i="5"/>
  <c r="D79" i="5"/>
  <c r="AJ5" i="3"/>
  <c r="AI6" i="3"/>
  <c r="R43" i="3"/>
  <c r="S43" i="3"/>
  <c r="AI43" i="3"/>
  <c r="AJ43" i="3"/>
  <c r="C71" i="5"/>
  <c r="C78" i="5"/>
  <c r="AI4" i="3"/>
  <c r="D103" i="1"/>
  <c r="C103" i="1"/>
  <c r="C53" i="1"/>
  <c r="C54" i="1"/>
  <c r="D53" i="1"/>
  <c r="D54" i="1"/>
  <c r="C5" i="3"/>
  <c r="D21" i="3"/>
  <c r="D10" i="3"/>
  <c r="C72" i="5"/>
  <c r="C94" i="5"/>
  <c r="C93" i="5"/>
  <c r="C79" i="5"/>
  <c r="C100" i="5"/>
  <c r="C102" i="5"/>
  <c r="D101" i="5"/>
  <c r="D100" i="5"/>
  <c r="S20" i="3"/>
  <c r="AI20" i="3"/>
  <c r="D102" i="5"/>
  <c r="AJ20" i="3"/>
  <c r="D99" i="5"/>
  <c r="D8" i="5"/>
  <c r="D98" i="5"/>
  <c r="S10" i="3"/>
  <c r="D56" i="5"/>
  <c r="AJ10" i="3"/>
  <c r="AI5" i="3"/>
  <c r="D70" i="5"/>
  <c r="D61" i="5"/>
  <c r="D66" i="5"/>
  <c r="S21" i="3"/>
  <c r="S12" i="3"/>
  <c r="S17" i="3"/>
  <c r="S7" i="3"/>
  <c r="D77" i="5"/>
  <c r="S9" i="3"/>
  <c r="S19" i="3"/>
  <c r="S13" i="3"/>
  <c r="S14" i="3"/>
  <c r="S18" i="3"/>
  <c r="D103" i="5"/>
  <c r="S16" i="3"/>
  <c r="AJ21" i="3"/>
  <c r="S8" i="3"/>
  <c r="S4" i="3"/>
  <c r="S15" i="3"/>
  <c r="D105" i="5"/>
  <c r="D104" i="5"/>
  <c r="S11" i="3"/>
  <c r="S6" i="3"/>
  <c r="S5" i="3"/>
  <c r="C22" i="3"/>
  <c r="D22" i="3"/>
  <c r="C10" i="3"/>
  <c r="C21" i="3"/>
  <c r="C101" i="5"/>
  <c r="AI22" i="3"/>
  <c r="S22" i="3"/>
  <c r="AJ22" i="3"/>
  <c r="C70" i="5"/>
  <c r="C66" i="5"/>
  <c r="C61" i="5"/>
  <c r="R21" i="3"/>
  <c r="R9" i="3"/>
  <c r="R12" i="3"/>
  <c r="R14" i="3"/>
  <c r="R13" i="3"/>
  <c r="R18" i="3"/>
  <c r="R19" i="3"/>
  <c r="C77" i="5"/>
  <c r="R7" i="3"/>
  <c r="R17" i="3"/>
  <c r="C103" i="5"/>
  <c r="R16" i="3"/>
  <c r="R8" i="3"/>
  <c r="R15" i="3"/>
  <c r="C105" i="5"/>
  <c r="C104" i="5"/>
  <c r="R11" i="3"/>
  <c r="R6" i="3"/>
  <c r="R4" i="3"/>
  <c r="C99" i="5"/>
  <c r="C8" i="5"/>
  <c r="C98" i="5"/>
  <c r="R10" i="3"/>
  <c r="C56" i="5"/>
  <c r="AI10" i="3"/>
  <c r="R5" i="3"/>
  <c r="AI21" i="3"/>
  <c r="R22" i="3"/>
  <c r="R20" i="3"/>
  <c r="B9" i="3"/>
  <c r="B29" i="3"/>
  <c r="B28" i="3"/>
  <c r="A21" i="3"/>
  <c r="A22" i="3"/>
  <c r="A25" i="3"/>
  <c r="A26" i="3"/>
  <c r="A27" i="3"/>
  <c r="A30" i="3"/>
  <c r="A31" i="3"/>
  <c r="A32" i="3"/>
  <c r="A33" i="3"/>
  <c r="A34" i="3"/>
  <c r="A35" i="3"/>
  <c r="A36" i="3"/>
  <c r="A37" i="3"/>
  <c r="A38" i="3"/>
  <c r="A39" i="3"/>
  <c r="A40" i="3"/>
  <c r="A41" i="3"/>
  <c r="A42" i="3"/>
  <c r="A43" i="3"/>
  <c r="A44" i="3"/>
  <c r="A45" i="3"/>
  <c r="A47" i="3"/>
  <c r="B45" i="3"/>
  <c r="B35" i="3"/>
  <c r="B39" i="3"/>
  <c r="B40" i="3"/>
  <c r="B32" i="3"/>
  <c r="B33" i="3"/>
  <c r="B34" i="3"/>
  <c r="B19" i="3"/>
  <c r="B15" i="3"/>
  <c r="B18" i="3"/>
  <c r="B17" i="3"/>
  <c r="B12" i="3"/>
  <c r="B8" i="3"/>
  <c r="B7" i="3"/>
  <c r="D54" i="2"/>
  <c r="E54" i="2"/>
  <c r="C54" i="2"/>
  <c r="D53" i="2"/>
  <c r="E53" i="2"/>
  <c r="C53" i="2"/>
  <c r="AH34" i="3"/>
  <c r="AH8" i="3"/>
  <c r="B30" i="5"/>
  <c r="AH40" i="3"/>
  <c r="AH17" i="3"/>
  <c r="B29" i="5"/>
  <c r="AH39" i="3"/>
  <c r="AH28" i="3"/>
  <c r="B25" i="5"/>
  <c r="AH32" i="3"/>
  <c r="AH12" i="3"/>
  <c r="AH18" i="3"/>
  <c r="AH35" i="3"/>
  <c r="AH15" i="3"/>
  <c r="B35" i="5"/>
  <c r="AH45" i="3"/>
  <c r="AH29" i="3"/>
  <c r="AH7" i="3"/>
  <c r="AH33" i="3"/>
  <c r="AH19" i="3"/>
  <c r="AH9" i="3"/>
  <c r="B11" i="3"/>
  <c r="B95" i="5"/>
  <c r="C35" i="5"/>
  <c r="D29" i="5"/>
  <c r="D21" i="5"/>
  <c r="D5" i="5"/>
  <c r="D30" i="5"/>
  <c r="C29" i="5"/>
  <c r="C25" i="5"/>
  <c r="D26" i="5"/>
  <c r="C21" i="5"/>
  <c r="C5" i="5"/>
  <c r="D25" i="5"/>
  <c r="C30" i="5"/>
  <c r="D35" i="5"/>
  <c r="B36" i="3"/>
  <c r="D90" i="5"/>
  <c r="C90" i="5"/>
  <c r="C88" i="5"/>
  <c r="D89" i="5"/>
  <c r="D88" i="5"/>
  <c r="C89" i="5"/>
  <c r="B26" i="3"/>
  <c r="B16" i="3"/>
  <c r="B26" i="5"/>
  <c r="AH36" i="3"/>
  <c r="AH26" i="3"/>
  <c r="AH16" i="3"/>
  <c r="AH11" i="3"/>
  <c r="C26" i="5"/>
  <c r="B41" i="3"/>
  <c r="B37" i="3"/>
  <c r="C95" i="1"/>
  <c r="D95" i="1"/>
  <c r="F11" i="22"/>
  <c r="B95" i="1"/>
  <c r="C92" i="1"/>
  <c r="D92" i="1"/>
  <c r="F10" i="22"/>
  <c r="B92" i="1"/>
  <c r="B27" i="5"/>
  <c r="AH37" i="3"/>
  <c r="B31" i="5"/>
  <c r="AH41" i="3"/>
  <c r="F12" i="22"/>
  <c r="D31" i="5"/>
  <c r="D27" i="5"/>
  <c r="C31" i="5"/>
  <c r="B4" i="3"/>
  <c r="B43" i="3"/>
  <c r="B30" i="3"/>
  <c r="B6" i="3"/>
  <c r="B23" i="5"/>
  <c r="AH30" i="3"/>
  <c r="B33" i="5"/>
  <c r="AH43" i="3"/>
  <c r="AH4" i="3"/>
  <c r="AH6" i="3"/>
  <c r="F19" i="22"/>
  <c r="C21" i="22"/>
  <c r="C38" i="3"/>
  <c r="C31" i="3"/>
  <c r="D38" i="3"/>
  <c r="D31" i="3"/>
  <c r="D104" i="1"/>
  <c r="C87" i="5"/>
  <c r="D87" i="5"/>
  <c r="C85" i="5"/>
  <c r="D85" i="5"/>
  <c r="D86" i="5"/>
  <c r="C23" i="5"/>
  <c r="C27" i="5"/>
  <c r="D22" i="5"/>
  <c r="D23" i="5"/>
  <c r="C22" i="5"/>
  <c r="C33" i="5"/>
  <c r="D33" i="5"/>
  <c r="D15" i="5"/>
  <c r="B5" i="3"/>
  <c r="R38" i="3"/>
  <c r="R31" i="3"/>
  <c r="C42" i="5"/>
  <c r="B100" i="5"/>
  <c r="AH20" i="3"/>
  <c r="B102" i="5"/>
  <c r="B10" i="3"/>
  <c r="B94" i="5"/>
  <c r="B93" i="5"/>
  <c r="AH5" i="3"/>
  <c r="AI31" i="3"/>
  <c r="S31" i="3"/>
  <c r="D42" i="5"/>
  <c r="AJ31" i="3"/>
  <c r="AI38" i="3"/>
  <c r="S38" i="3"/>
  <c r="AJ38" i="3"/>
  <c r="D47" i="3"/>
  <c r="D44" i="3"/>
  <c r="C44" i="3"/>
  <c r="B22" i="3"/>
  <c r="C86" i="5"/>
  <c r="D24" i="5"/>
  <c r="D7" i="5"/>
  <c r="C24" i="5"/>
  <c r="C7" i="5"/>
  <c r="C15" i="5"/>
  <c r="D32" i="5"/>
  <c r="C28" i="5"/>
  <c r="D28" i="5"/>
  <c r="C32" i="5"/>
  <c r="B14" i="5"/>
  <c r="D84" i="5"/>
  <c r="B15" i="5"/>
  <c r="B21" i="3"/>
  <c r="Q20" i="3"/>
  <c r="B18" i="5"/>
  <c r="S44" i="3"/>
  <c r="D45" i="5"/>
  <c r="AI44" i="3"/>
  <c r="AJ44" i="3"/>
  <c r="D48" i="3"/>
  <c r="AI47" i="3"/>
  <c r="S47" i="3"/>
  <c r="D46" i="5"/>
  <c r="AJ47" i="3"/>
  <c r="B61" i="5"/>
  <c r="B66" i="5"/>
  <c r="Q21" i="3"/>
  <c r="Q14" i="3"/>
  <c r="Q13" i="3"/>
  <c r="AH21" i="3"/>
  <c r="Q12" i="3"/>
  <c r="Q18" i="3"/>
  <c r="Q19" i="3"/>
  <c r="Q7" i="3"/>
  <c r="Q8" i="3"/>
  <c r="Q9" i="3"/>
  <c r="Q17" i="3"/>
  <c r="Q15" i="3"/>
  <c r="B104" i="5"/>
  <c r="Q11" i="3"/>
  <c r="B103" i="5"/>
  <c r="Q16" i="3"/>
  <c r="B105" i="5"/>
  <c r="Q6" i="3"/>
  <c r="Q4" i="3"/>
  <c r="Q5" i="3"/>
  <c r="B101" i="5"/>
  <c r="Q22" i="3"/>
  <c r="AH22" i="3"/>
  <c r="B99" i="5"/>
  <c r="B8" i="5"/>
  <c r="Q10" i="3"/>
  <c r="B98" i="5"/>
  <c r="AH10" i="3"/>
  <c r="R44" i="3"/>
  <c r="C45" i="5"/>
  <c r="B13" i="5"/>
  <c r="C13" i="5"/>
  <c r="D13" i="5"/>
  <c r="C60" i="5"/>
  <c r="D14" i="5"/>
  <c r="D18" i="5"/>
  <c r="C51" i="5"/>
  <c r="C14" i="5"/>
  <c r="C18" i="5"/>
  <c r="C84" i="5"/>
  <c r="D51" i="5"/>
  <c r="D60" i="5"/>
  <c r="D65" i="5"/>
  <c r="D34" i="5"/>
  <c r="C34" i="5"/>
  <c r="B16" i="5"/>
  <c r="C55" i="5"/>
  <c r="C59" i="5"/>
  <c r="C53" i="5"/>
  <c r="C57" i="5"/>
  <c r="D49" i="3"/>
  <c r="AI48" i="3"/>
  <c r="S48" i="3"/>
  <c r="AJ48" i="3"/>
  <c r="D57" i="5"/>
  <c r="D53" i="5"/>
  <c r="D55" i="5"/>
  <c r="D59" i="5"/>
  <c r="C65" i="5"/>
  <c r="D16" i="5"/>
  <c r="E17" i="5"/>
  <c r="C16" i="5"/>
  <c r="C17" i="5"/>
  <c r="D36" i="5"/>
  <c r="C36" i="5"/>
  <c r="D50" i="3"/>
  <c r="AI49" i="3"/>
  <c r="S49" i="3"/>
  <c r="D48" i="5"/>
  <c r="AJ49" i="3"/>
  <c r="D17" i="5"/>
  <c r="C37" i="5"/>
  <c r="D37" i="5"/>
  <c r="AI50" i="3"/>
  <c r="S50" i="3"/>
  <c r="D47" i="5"/>
  <c r="AJ50" i="3"/>
  <c r="D38" i="5"/>
  <c r="C52" i="5"/>
  <c r="C38" i="5"/>
  <c r="D52" i="5"/>
  <c r="D64" i="5"/>
  <c r="D62" i="5"/>
  <c r="D67" i="5"/>
  <c r="C64" i="5"/>
  <c r="C62" i="5"/>
  <c r="C67" i="5"/>
  <c r="D39" i="5"/>
  <c r="C39" i="5"/>
  <c r="B27" i="3"/>
  <c r="B25" i="3"/>
  <c r="B78" i="5"/>
  <c r="B56" i="5"/>
  <c r="B60" i="5"/>
  <c r="B77" i="5"/>
  <c r="B79" i="5"/>
  <c r="B80" i="5"/>
  <c r="Q25" i="3"/>
  <c r="B82" i="5"/>
  <c r="B81" i="5"/>
  <c r="Q46" i="3"/>
  <c r="AH25" i="3"/>
  <c r="B75" i="5"/>
  <c r="Q34" i="3"/>
  <c r="Q33" i="3"/>
  <c r="Q45" i="3"/>
  <c r="Q28" i="3"/>
  <c r="Q29" i="3"/>
  <c r="Q39" i="3"/>
  <c r="Q40" i="3"/>
  <c r="Q35" i="3"/>
  <c r="B74" i="5"/>
  <c r="Q32" i="3"/>
  <c r="Q36" i="3"/>
  <c r="Q26" i="3"/>
  <c r="Q37" i="3"/>
  <c r="B43" i="5"/>
  <c r="Q41" i="3"/>
  <c r="B44" i="5"/>
  <c r="Q30" i="3"/>
  <c r="B73" i="5"/>
  <c r="Q43" i="3"/>
  <c r="B71" i="5"/>
  <c r="B72" i="5"/>
  <c r="B70" i="5"/>
  <c r="Q27" i="3"/>
  <c r="AH27" i="3"/>
  <c r="B21" i="5"/>
  <c r="B5" i="5"/>
  <c r="B22" i="5"/>
  <c r="B85" i="5"/>
  <c r="B86" i="5"/>
  <c r="B90" i="5"/>
  <c r="C34" i="2"/>
  <c r="B87" i="5"/>
  <c r="B84" i="5"/>
  <c r="B88" i="5"/>
  <c r="B89" i="5"/>
  <c r="B38" i="3"/>
  <c r="B31" i="3"/>
  <c r="C49" i="2"/>
  <c r="B42" i="3"/>
  <c r="C58" i="2"/>
  <c r="C59" i="2"/>
  <c r="B65" i="5"/>
  <c r="Q38" i="3"/>
  <c r="AH38" i="3"/>
  <c r="Q42" i="3"/>
  <c r="AH42" i="3"/>
  <c r="Q31" i="3"/>
  <c r="B42" i="5"/>
  <c r="AH31" i="3"/>
  <c r="B28" i="5"/>
  <c r="B24" i="5"/>
  <c r="B7" i="5"/>
  <c r="B32" i="5"/>
  <c r="B44" i="3"/>
  <c r="Q44" i="3"/>
  <c r="B45" i="5"/>
  <c r="AH44" i="3"/>
  <c r="B51" i="5"/>
  <c r="B34" i="5"/>
  <c r="B47" i="3"/>
  <c r="Q47" i="3"/>
  <c r="B46" i="5"/>
  <c r="AH47" i="3"/>
  <c r="B57" i="5"/>
  <c r="B53" i="5"/>
  <c r="B48" i="3"/>
  <c r="B36" i="5"/>
  <c r="B55" i="5"/>
  <c r="B59" i="5"/>
  <c r="Q48" i="3"/>
  <c r="AH48" i="3"/>
  <c r="B49" i="3"/>
  <c r="B37" i="5"/>
  <c r="B50" i="3"/>
  <c r="Q49" i="3"/>
  <c r="B48" i="5"/>
  <c r="AH49" i="3"/>
  <c r="B52" i="5"/>
  <c r="B38" i="5"/>
  <c r="Q50" i="3"/>
  <c r="B47" i="5"/>
  <c r="AH50" i="3"/>
  <c r="B62" i="5"/>
  <c r="B67" i="5"/>
  <c r="B64" i="5"/>
  <c r="B39" i="5"/>
  <c r="C15" i="27" l="1"/>
  <c r="I20" i="24"/>
  <c r="C38" i="27"/>
  <c r="I41" i="24"/>
  <c r="C69" i="24"/>
  <c r="I34" i="24"/>
  <c r="C31" i="27" s="1"/>
  <c r="C43" i="27"/>
  <c r="C53" i="27"/>
  <c r="C25" i="27"/>
  <c r="N28" i="24"/>
  <c r="G10" i="5" s="1"/>
  <c r="C65" i="24"/>
  <c r="I49" i="24"/>
  <c r="C47" i="27" s="1"/>
  <c r="H51" i="24"/>
  <c r="C52" i="27"/>
  <c r="C42" i="27"/>
  <c r="I13" i="24"/>
  <c r="C13" i="27" s="1"/>
  <c r="C66" i="24"/>
  <c r="E41" i="24"/>
  <c r="E51" i="24" s="1"/>
  <c r="M20" i="24" s="1"/>
  <c r="I6" i="24"/>
  <c r="I22" i="24"/>
  <c r="M27" i="24"/>
  <c r="E49" i="24"/>
  <c r="M28" i="24" s="1"/>
  <c r="F10" i="5" s="1"/>
  <c r="C60" i="24" l="1"/>
  <c r="C63" i="27" s="1"/>
  <c r="C56" i="24"/>
  <c r="C59" i="27" s="1"/>
  <c r="C8" i="27"/>
  <c r="I10" i="24"/>
  <c r="I29" i="24"/>
  <c r="C26" i="27" s="1"/>
  <c r="C22" i="27"/>
  <c r="C74" i="24"/>
  <c r="C39" i="27"/>
  <c r="C49" i="27"/>
  <c r="D49" i="27" s="1"/>
  <c r="C71" i="24"/>
  <c r="E54" i="27"/>
  <c r="F54" i="27"/>
  <c r="C68" i="24"/>
  <c r="C20" i="27"/>
  <c r="C67" i="24"/>
  <c r="E62" i="27" l="1"/>
  <c r="C10" i="27"/>
  <c r="C64" i="24"/>
  <c r="I51" i="24"/>
  <c r="C75" i="24"/>
  <c r="C76" i="24" s="1"/>
  <c r="E68" i="24"/>
  <c r="F62" i="27"/>
  <c r="F61" i="27" s="1"/>
  <c r="F64" i="27"/>
  <c r="C79" i="24"/>
  <c r="C70" i="24"/>
  <c r="C72" i="24" s="1"/>
  <c r="C61" i="24" l="1"/>
  <c r="C64" i="27" s="1"/>
  <c r="B9" i="5"/>
  <c r="E64" i="27"/>
  <c r="D64" i="27" s="1"/>
  <c r="D62" i="27"/>
  <c r="E61" i="27"/>
  <c r="D61" i="27" s="1"/>
  <c r="C80" i="24"/>
  <c r="C78" i="24" s="1"/>
  <c r="C58" i="24" s="1"/>
  <c r="C61" i="27" s="1"/>
  <c r="C55" i="24"/>
  <c r="B10" i="5"/>
  <c r="C58" i="27" l="1"/>
  <c r="C57" i="24"/>
  <c r="D68" i="24"/>
  <c r="C60" i="27" l="1"/>
  <c r="C59" i="24"/>
  <c r="C62" i="27" s="1"/>
</calcChain>
</file>

<file path=xl/sharedStrings.xml><?xml version="1.0" encoding="utf-8"?>
<sst xmlns="http://schemas.openxmlformats.org/spreadsheetml/2006/main" count="774" uniqueCount="580">
  <si>
    <t>I.Stocuri:</t>
  </si>
  <si>
    <t>1. Materii prime si materiale consumabile</t>
  </si>
  <si>
    <t>2. Productia in curs de executie</t>
  </si>
  <si>
    <t>3. Produse finite si marfuri</t>
  </si>
  <si>
    <t>4. Avansuri pentru cumparari stocuri</t>
  </si>
  <si>
    <t>Sold Creditor</t>
  </si>
  <si>
    <t>Sold Debitor</t>
  </si>
  <si>
    <t>Repartizarea profitului</t>
  </si>
  <si>
    <t>C.Cheltuieli in avans</t>
  </si>
  <si>
    <t>IV.Casa si conturi la banci</t>
  </si>
  <si>
    <t>II.Creante</t>
  </si>
  <si>
    <t>A.Active imobilizate</t>
  </si>
  <si>
    <t>I.Imobilizari necorporale</t>
  </si>
  <si>
    <t>II.Imobilizari corporale</t>
  </si>
  <si>
    <t>III.Imobilizari financiare</t>
  </si>
  <si>
    <t>B.Active circulante</t>
  </si>
  <si>
    <t>F.Total active minus datorii curente</t>
  </si>
  <si>
    <t>I.Venituri in avans</t>
  </si>
  <si>
    <t>J.Capital si rezerve</t>
  </si>
  <si>
    <t>Datorii comerciale - furnizori</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</si>
  <si>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</si>
  <si>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</si>
  <si>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</si>
  <si>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</si>
  <si>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</si>
  <si>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</si>
  <si>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</si>
  <si>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</si>
  <si>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 xml:space="preserve">5. Efecte de comert de platit </t>
  </si>
  <si>
    <t xml:space="preserve">6. Sume datorate entitatilor afiliate </t>
  </si>
  <si>
    <t xml:space="preserve">8. Alte datorii, inclusiv datoriile fiscale si datoriile privind asigurarile sociale </t>
  </si>
  <si>
    <t>II.Prime de capital</t>
  </si>
  <si>
    <t>III.Rezerve din reevaluare</t>
  </si>
  <si>
    <t>TOTAL ACTIV</t>
  </si>
  <si>
    <t>TOTAL CAPITALURI SI DATORII</t>
  </si>
  <si>
    <t>IV.Rezerve</t>
  </si>
  <si>
    <t>Active imobilizate - total</t>
  </si>
  <si>
    <t>Active circulante - total</t>
  </si>
  <si>
    <t>Stocuri - total</t>
  </si>
  <si>
    <t>Datorii ce trebuie platite intr-o perioada mai mare de un an - total</t>
  </si>
  <si>
    <t>Capitaluri proprii - total</t>
  </si>
  <si>
    <t>Imobilizari corporale - total</t>
  </si>
  <si>
    <t>Patrimoniul public</t>
  </si>
  <si>
    <t>Capitaluri - total</t>
  </si>
  <si>
    <t>Cifra de afaceri neta</t>
  </si>
  <si>
    <t>Rezultatul din exploatare</t>
  </si>
  <si>
    <t>Rezultatul din exploatare Profit</t>
  </si>
  <si>
    <t>Rezultatul din exploatare Pierdere</t>
  </si>
  <si>
    <t>Venituri financiare</t>
  </si>
  <si>
    <t>Cheltuieli financiare</t>
  </si>
  <si>
    <t>Rezultatul financiar</t>
  </si>
  <si>
    <t>Rezultatul financiar Profit</t>
  </si>
  <si>
    <t>Rezultatul financiar Pierdere</t>
  </si>
  <si>
    <t>Rezultatul curent</t>
  </si>
  <si>
    <t>Rezultatul curent Profit</t>
  </si>
  <si>
    <t>Rezultatul curent Pierdere</t>
  </si>
  <si>
    <t>Venituri extraordinare</t>
  </si>
  <si>
    <t>Cheltuieli extraordinare</t>
  </si>
  <si>
    <t>Rezultatul extraordinar</t>
  </si>
  <si>
    <t>Rezultatul extraordinar Profit</t>
  </si>
  <si>
    <t>Rezultatul extraordinar Pierdere</t>
  </si>
  <si>
    <t>Venituri totale</t>
  </si>
  <si>
    <t>Cheltuieli totale</t>
  </si>
  <si>
    <t>Rezultatul brut</t>
  </si>
  <si>
    <t>Rezultatul brut Profit</t>
  </si>
  <si>
    <t>Rezultatul brut Pierdere</t>
  </si>
  <si>
    <t>Rezultatul net</t>
  </si>
  <si>
    <t>Rezultatul net Profit</t>
  </si>
  <si>
    <t>Rezultatul net Pierdere</t>
  </si>
  <si>
    <t>Alte venituri din exploatare</t>
  </si>
  <si>
    <t>Venituri din exploatare - total</t>
  </si>
  <si>
    <t>Alte cheltuieli externe (cu energie şi apă)</t>
  </si>
  <si>
    <t xml:space="preserve">Cheltuieli privind mărfurile </t>
  </si>
  <si>
    <t xml:space="preserve">Ajustări de valoare privind activele circulante </t>
  </si>
  <si>
    <t>Cheltuieli din exploatare - total</t>
  </si>
  <si>
    <t>Ajustări de valoare privind imobilizările financiare şi investiţiile financiare deţinute ca active circulante</t>
  </si>
  <si>
    <t xml:space="preserve">Cheltuieli privind dobânzile </t>
  </si>
  <si>
    <t xml:space="preserve">Alte cheltuieli financiare  </t>
  </si>
  <si>
    <t>Impozit pe profit</t>
  </si>
  <si>
    <t>Cash si echivalente de cash</t>
  </si>
  <si>
    <t>Creante de incasat</t>
  </si>
  <si>
    <t>Stocuri</t>
  </si>
  <si>
    <t>Active imobilizate</t>
  </si>
  <si>
    <t>Active curente</t>
  </si>
  <si>
    <t>Activ total</t>
  </si>
  <si>
    <t>Datorii curente</t>
  </si>
  <si>
    <t>Alte datorii pe termen scurt</t>
  </si>
  <si>
    <t>Datorii financiare pe termen scurt</t>
  </si>
  <si>
    <t>Datorii pe termen lung</t>
  </si>
  <si>
    <t>Datorii financiare pe termen lung</t>
  </si>
  <si>
    <t>Alte datorii pe termen lung</t>
  </si>
  <si>
    <t>Capital propriu</t>
  </si>
  <si>
    <t>Venituri inregistrate in avans</t>
  </si>
  <si>
    <t>Provizioane</t>
  </si>
  <si>
    <t>EBT</t>
  </si>
  <si>
    <t>EBIT</t>
  </si>
  <si>
    <t>EBITDA</t>
  </si>
  <si>
    <t>Cheltuieli monetare de exploatare</t>
  </si>
  <si>
    <t>Ajustări de valoare privind imobilizările, activele circulante si provizioanele</t>
  </si>
  <si>
    <t>Cheltuieli inregistrate in avans</t>
  </si>
  <si>
    <t>Rate de rentabilitate</t>
  </si>
  <si>
    <t>Rate de marja</t>
  </si>
  <si>
    <t>Durate de rotatie</t>
  </si>
  <si>
    <t>Viteze de rotatie</t>
  </si>
  <si>
    <t>Indicatori de echilibru financiar</t>
  </si>
  <si>
    <t>Rate de lichiditate</t>
  </si>
  <si>
    <t>Coeficient de proportionalitate fata de cifra de afaceri</t>
  </si>
  <si>
    <t>Coeficient al activelor totale</t>
  </si>
  <si>
    <t>Coeficient al activelor imobilizate</t>
  </si>
  <si>
    <t>Coeficient al activelor curente</t>
  </si>
  <si>
    <t>Coeficient al stocurilor</t>
  </si>
  <si>
    <t>Coeficient al creantelor</t>
  </si>
  <si>
    <t>Coeficient al furnizorilor</t>
  </si>
  <si>
    <t>Coeficient al lichiditatilor</t>
  </si>
  <si>
    <t>TOTAL</t>
  </si>
  <si>
    <t>Construcţii şi instalaţii</t>
  </si>
  <si>
    <t>Dotări</t>
  </si>
  <si>
    <t>Solduri intermediare de gestiune</t>
  </si>
  <si>
    <t>Rate de solvabilitate si indatorare</t>
  </si>
  <si>
    <t>CA (Cifra de afaceri neta)</t>
  </si>
  <si>
    <t>Nr. crt</t>
  </si>
  <si>
    <t>Denumirea capitolelor şi subcapitolelor</t>
  </si>
  <si>
    <t>Cheltuieli eligibile</t>
  </si>
  <si>
    <t>Cheltuieli neeligibile</t>
  </si>
  <si>
    <t>TOTAL CAPITOL 1</t>
  </si>
  <si>
    <t>2.1</t>
  </si>
  <si>
    <t> TOTAL CAPITOL 2</t>
  </si>
  <si>
    <t> TOTAL CAPITOL 3</t>
  </si>
  <si>
    <t>Active necorporale</t>
  </si>
  <si>
    <t>TOTAL CAPITOL 4</t>
  </si>
  <si>
    <t>III</t>
  </si>
  <si>
    <t>TOTAL GENERAL</t>
  </si>
  <si>
    <t>SURSE DE FINANŢARE</t>
  </si>
  <si>
    <t>I</t>
  </si>
  <si>
    <t>Valoarea totală a cererii de finantare, din care :</t>
  </si>
  <si>
    <t xml:space="preserve">Valoarea totala eligibilă </t>
  </si>
  <si>
    <t>II</t>
  </si>
  <si>
    <t xml:space="preserve">Contribuţia solicitantului la cheltuieli eligibile </t>
  </si>
  <si>
    <t>I.Capital, din care</t>
  </si>
  <si>
    <t>Implementare si operare</t>
  </si>
  <si>
    <t>Alte cheltuieli materiale</t>
  </si>
  <si>
    <t>TOTAL CAPITOL 5</t>
  </si>
  <si>
    <t>TOTAL CAPITOL 6</t>
  </si>
  <si>
    <t>Profit net</t>
  </si>
  <si>
    <t>EBIT - impozit</t>
  </si>
  <si>
    <t>1)</t>
  </si>
  <si>
    <t>2)</t>
  </si>
  <si>
    <t>3)</t>
  </si>
  <si>
    <t>Atunci când întreprinderea a primit ajutor pentru salvare și nu a rambursat încă împrumutul sau nu a încetat garanția sau a primit ajutoare pentru restructurare și face încă obiectul unui plan de restructurare.</t>
  </si>
  <si>
    <t>Atunci când întreprinderea face obiectul unei proceduri colective de insolvență sau îndeplinește criteriile prevăzute de legislația națională pentru inițierea unei proceduri colective de insolvență la cererea creditorilor săi.</t>
  </si>
  <si>
    <t>Rezultatul reportat</t>
  </si>
  <si>
    <t>Rezultatul exercitiului financiar</t>
  </si>
  <si>
    <t>Rezultatul total acumulat</t>
  </si>
  <si>
    <t>Dacă Rezultatul total acumulat este pozitiv, atunci solicitantul nu se încadrează în categoria întreprinderilor în dificultate.</t>
  </si>
  <si>
    <t>Capital social subscris si varsat</t>
  </si>
  <si>
    <t>Prime de capital</t>
  </si>
  <si>
    <t>Rezerve din reevaluare</t>
  </si>
  <si>
    <t>Rezerve</t>
  </si>
  <si>
    <t>i) Se calculează Rezultatul total acumulat al solicitantului</t>
  </si>
  <si>
    <t>Pentru a fi eligibil, solicitantul trebuie să nu se încadreze în categoria întreprinderilor în dificultate.</t>
  </si>
  <si>
    <t>Rezultat:</t>
  </si>
  <si>
    <t>O întreprindere este considerată a fi în dificultate dacă este îndeplinită cel puțin una dintre următoarele condiții*:</t>
  </si>
  <si>
    <t>CAP. 1</t>
  </si>
  <si>
    <t>CAP. 2</t>
  </si>
  <si>
    <t>Cheltuieli pt asigurarea utilităţilor necesare obiectivului</t>
  </si>
  <si>
    <t>CAP. 3</t>
  </si>
  <si>
    <t>Cheltuieli pentru proiectare și asistență tehnică</t>
  </si>
  <si>
    <t>CAP. 4</t>
  </si>
  <si>
    <t>Cheltuieli pentru investiţia de bază</t>
  </si>
  <si>
    <t>CAP. 5</t>
  </si>
  <si>
    <t>Alte cheltuieli</t>
  </si>
  <si>
    <t>CAP. 6</t>
  </si>
  <si>
    <t>Valoare (lei)</t>
  </si>
  <si>
    <t>AN (Activ net) = Activ total - Datorii totale</t>
  </si>
  <si>
    <t>FR (Fond de rulment ) = Capital propriu + Datorii termen lung - Imobilizari</t>
  </si>
  <si>
    <t>NFR (necesar de fond de rulment) = Active curente cu exceptia trezoreriei - Datorii curente cu exceptia trezoreriei</t>
  </si>
  <si>
    <t>TN (trezoreria neta) = FR - NFR</t>
  </si>
  <si>
    <t>CF (cash flow) = variatia (D) TN</t>
  </si>
  <si>
    <t>Rata de acoperire a NFR din FR = NFR/FR</t>
  </si>
  <si>
    <t>Rexpl (Rezultatul din exploatare) = Venituri din exploatare - Cheltuieli de exploatare</t>
  </si>
  <si>
    <t>Rfin (Rezultatul financiar) = Venituri financiare - Cheltuieli financiare</t>
  </si>
  <si>
    <t>Rcrt (Rezultatul curent) = Rexpl + Rfin</t>
  </si>
  <si>
    <t>Rextr (Rezultatul extraordinar) = Venituri extraordinare - Cheltuieli extraordinare</t>
  </si>
  <si>
    <t>R brut (Rezultatul brut) = Rcrt + Rextr</t>
  </si>
  <si>
    <t>RN (Rezultatul net) = R brut - impozit pe profit</t>
  </si>
  <si>
    <t>EBT (Rezultat inainte de impozit) = RN + impozit pe profit</t>
  </si>
  <si>
    <t>EBIT (Rezultat inainte de dobanzi si impozit) = EBT + dobanzi</t>
  </si>
  <si>
    <t>EBITDA (Rezultat inainte de amortizare, dobanzi si impozit) = EBIT + amortizare</t>
  </si>
  <si>
    <t>R_Rexp = Rezultat exploatare / CA</t>
  </si>
  <si>
    <t>R_Rfin = Rezultat financiar / CA</t>
  </si>
  <si>
    <t>R_Rextr = Rezultat extraordinar / CA</t>
  </si>
  <si>
    <t>R_Rbrut = Rezultat brut / CA</t>
  </si>
  <si>
    <t>R_RN (sau R_PN) = Rezultat net (profit net) / CA</t>
  </si>
  <si>
    <t>R_EBITDA = EBITDA / CA</t>
  </si>
  <si>
    <t>R_EBIT = EBIT / CA</t>
  </si>
  <si>
    <t>R_PN = PN/CA</t>
  </si>
  <si>
    <t>viteza de rotatie a activelor = CA/Active</t>
  </si>
  <si>
    <t>descompunere ROA = R_PN · viteza de rotatie a activelor</t>
  </si>
  <si>
    <t>descompunerea ROE = R_PN · viteza de rotatie a activelor 
· rata de structura aferenta capitalului propriu</t>
  </si>
  <si>
    <t>rata de structura aferenta capitalului propriu = Active/CPR</t>
  </si>
  <si>
    <t>R_(EBIT-impozit) = (EBIT-impozit)/CA</t>
  </si>
  <si>
    <t>rata de structura aferenta capitalului investit = Active/cap investit</t>
  </si>
  <si>
    <t>efect de levier = ROE-Rec</t>
  </si>
  <si>
    <t>Durata de rotatie a activelor totale = (Active totale / CA) · 360</t>
  </si>
  <si>
    <t>Durata de rotatie a activelor imobilizate = (Active imobilizate / CA) · 360</t>
  </si>
  <si>
    <t>Durata de rotatie a activelor curente = (Active curente / CA) · 360</t>
  </si>
  <si>
    <t>Durata de rotatie a stocurilor = (Stocuri / CA) · 360</t>
  </si>
  <si>
    <t>Durata de rotatie a creantelor = (Creante / CA) · 360</t>
  </si>
  <si>
    <t>Durata de rotatie a furnizorilor = (Furnizori / CA) · 360</t>
  </si>
  <si>
    <t>Viteza de rotatie a activelor totale = CA / Active totale</t>
  </si>
  <si>
    <t>Viteza de rotatie a activelor imobilizate = CA / Active imobilizate</t>
  </si>
  <si>
    <t>Viteza de rotatie a activelor curente = CA / Active curente</t>
  </si>
  <si>
    <t>Viteza de rotatie a stocurilor = CA / Stocuri</t>
  </si>
  <si>
    <t>Viteza de rotatie a creantelor = CA / Creante</t>
  </si>
  <si>
    <t>Viteza de rotatie a furnizorilor = CA / Furnizori</t>
  </si>
  <si>
    <t>lichiditatea curenta  = active curente / datorii curente</t>
  </si>
  <si>
    <t>lichiditatea intermediara  = (active curente - stocuri) / datorii curente</t>
  </si>
  <si>
    <t>lichiditatea la vedere  =  lichiditati / datorii curente</t>
  </si>
  <si>
    <t>Rata solvabilității = Active totale/ Datorii curente</t>
  </si>
  <si>
    <t xml:space="preserve">Rata solvabilitatii generale  = Active totale / Datorii totale </t>
  </si>
  <si>
    <t>Rata solvabilitatii patrimoniale: = Capital propriu/capital propriu+datorii pe termen mediu şi lung, peste 1 an</t>
  </si>
  <si>
    <t>Ponderea capitalului propriu in activ = Capital propriu / Activ</t>
  </si>
  <si>
    <t>Levier = Datorii pe termen lung / Capital propriu</t>
  </si>
  <si>
    <t>Grad de indatorare pe termen lung = Datorii pe termen lung / Activ</t>
  </si>
  <si>
    <t>Grad de indatorare pe termen scurt = Datorii pe termen scurt / Activ</t>
  </si>
  <si>
    <t>Grad total de indatorare = Datorii totale / Activ</t>
  </si>
  <si>
    <t>Total eligibil</t>
  </si>
  <si>
    <t>Total neeligibil</t>
  </si>
  <si>
    <t>Nr crt</t>
  </si>
  <si>
    <t>1A - Bilanțul</t>
  </si>
  <si>
    <t>1B - Contul de profit și pierdere</t>
  </si>
  <si>
    <t>Istoric Bilanț</t>
  </si>
  <si>
    <t>Istoric cont de profit și pierdere</t>
  </si>
  <si>
    <t>Indicatori structură bilanț (% din total activ)</t>
  </si>
  <si>
    <t>Indicatori modificare relativă</t>
  </si>
  <si>
    <t>Indicatori structură CPP (% in cifra de afaceri)</t>
  </si>
  <si>
    <t>descompunere Rec = Rec = R_(EBIT-impozit) · viteza de rotatie a activelor · rata de structura aferenta capitalului investit</t>
  </si>
  <si>
    <t>Rec (rentabilitatea capitalului investit)  = (EBIT-impozit)/capital investit, unde CI=CPR+DTL+prov</t>
  </si>
  <si>
    <t>I.a.</t>
  </si>
  <si>
    <t>I.b.</t>
  </si>
  <si>
    <t>II.a.</t>
  </si>
  <si>
    <t>II.b.</t>
  </si>
  <si>
    <t>1C - Analiza financiară extinsă</t>
  </si>
  <si>
    <t>1D - Analiza financiară - Indicatori</t>
  </si>
  <si>
    <t>1E -Verificarea încadrării solicitantului în categoria întreprinderilor în dificultate</t>
  </si>
  <si>
    <t>Contribuţia solicitantului la cheltuieli neeligibile, inclusiv TVA aferenta</t>
  </si>
  <si>
    <t>Valoarea totala neeligibilă, inclusiv TVA aferenta</t>
  </si>
  <si>
    <t>Sume de reluat într-o perioadă de până la un an</t>
  </si>
  <si>
    <t>Sume de reluat într-o perioadă mai mare de un an</t>
  </si>
  <si>
    <t>1. Sume de reluat într-o perioadă de până la un an</t>
  </si>
  <si>
    <t>2. Sume de reluat într-o perioadă mai mare de un an</t>
  </si>
  <si>
    <t xml:space="preserve">1. Subvenţii pentru investiţii </t>
  </si>
  <si>
    <t>2. Venituri înregistrate în avans</t>
  </si>
  <si>
    <t>Sume de reluat intr-o perioada de pana la un an</t>
  </si>
  <si>
    <t>Sume de reluat intr-o perioada mai mare de un an</t>
  </si>
  <si>
    <r>
      <rPr>
        <sz val="10"/>
        <rFont val="Calibri"/>
        <family val="2"/>
        <charset val="238"/>
        <scheme val="minor"/>
      </rPr>
      <t>3. Venituri în avans aferente activelor primite prin transfer de la clienţi</t>
    </r>
    <r>
      <rPr>
        <b/>
        <sz val="10"/>
        <rFont val="Calibri"/>
        <family val="2"/>
        <charset val="238"/>
        <scheme val="minor"/>
      </rPr>
      <t xml:space="preserve"> </t>
    </r>
  </si>
  <si>
    <t>Fondul comercial negativ</t>
  </si>
  <si>
    <t>D.Datorii: sumele care trebuie platite intr-o perioada de pana la un an</t>
  </si>
  <si>
    <t>Acţiuni proprii</t>
  </si>
  <si>
    <t>Câştiguri legate de instrumentele de capitaluri proprii</t>
  </si>
  <si>
    <t>Pierderi legate de instrumentele de capitaluri proprii</t>
  </si>
  <si>
    <t>Patrimoniul privat</t>
  </si>
  <si>
    <t>G.Datorii: sumele care trebuie platite intr-o perioada mai mare de un an</t>
  </si>
  <si>
    <t>Alte impozite neprezentate la elementele de mai sus</t>
  </si>
  <si>
    <t>Reduceri comerciale primite</t>
  </si>
  <si>
    <t>Datorii: sumele care trebuie platite intr-o perioada de pana la un an</t>
  </si>
  <si>
    <t>E.Active circulante nete/datorii curente nete</t>
  </si>
  <si>
    <t>H.Provizioane</t>
  </si>
  <si>
    <t xml:space="preserve">Ajustări privind provizioanele  </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</si>
  <si>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</si>
  <si>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 În conformitate  cu prevederile Regulamentului (UE) nr. 651/2014 al Comisiei din 17 iunie 2014 de declarare a anumitor categorii de ajutoare compatibile cu piața internă în aplicarea articolelor 107 și 108 din tratat</t>
  </si>
  <si>
    <t>Proiectia bilanțului la nivelul intregii activitati a intreprinderii, cu ajutor nerambursabil, pe perioada de implementare si operare a investitiei</t>
  </si>
  <si>
    <t>1.  Terenuri şi amenajări de terenuri</t>
  </si>
  <si>
    <t>2. Construcții</t>
  </si>
  <si>
    <t>3. Instalații tehnice şi mijloace de transport</t>
  </si>
  <si>
    <t>4. Mobilier, aparatură birotică, echipamente de protecție a valorilor umane şi materiale şi alte active corporale</t>
  </si>
  <si>
    <t>5. Investiții imobiliare</t>
  </si>
  <si>
    <t>6.Active corporale de explorare şi evaluare a resurselor minerale</t>
  </si>
  <si>
    <t>1. Cifra de afaceri neta</t>
  </si>
  <si>
    <t>2. Venituri aferente costului producției în curs de execuție (+ pentru C; - pentru D)</t>
  </si>
  <si>
    <t>3. Venituri  din productia de imobilizări necorporale și corporale</t>
  </si>
  <si>
    <t>4. Venituri din reevaluarea imobilizărilor corporale</t>
  </si>
  <si>
    <t>5. Venituri din producția de investiții imobiliare</t>
  </si>
  <si>
    <t>6. Venituri din subvenții de exploatare</t>
  </si>
  <si>
    <t>7. Alte venituri din exploatare</t>
  </si>
  <si>
    <t>9. Cheltuieli cu personalul</t>
  </si>
  <si>
    <t xml:space="preserve">8. Cheltuieli cu materiile prime şi materialele consumabile </t>
  </si>
  <si>
    <t>10. Ajustări de valoare privind imobilizările corporale şi necorporale</t>
  </si>
  <si>
    <t xml:space="preserve">11. Alte cheltuieli de exploatare </t>
  </si>
  <si>
    <t>12. Venituri din interese de participare</t>
  </si>
  <si>
    <t>13. Venituri din dobânzi</t>
  </si>
  <si>
    <t>14. Venituri din subvenţii de exploatare pentru dobânda datorată</t>
  </si>
  <si>
    <t>15. Alte venituri financiare</t>
  </si>
  <si>
    <t>16. Ajustări de valoare privind imobilizările financiare şi investiţiile financiare deţinute ca active circulante</t>
  </si>
  <si>
    <t xml:space="preserve">17. Cheltuieli privind dobânzile </t>
  </si>
  <si>
    <t>1.  Capital subscris vărsat</t>
  </si>
  <si>
    <t xml:space="preserve"> 2. Capital subscris nevărsat</t>
  </si>
  <si>
    <t xml:space="preserve"> 3. Patrimoniu regiei</t>
  </si>
  <si>
    <t xml:space="preserve"> 4. Patrimoniul institutelor naționale de cercetare-dezvoltare</t>
  </si>
  <si>
    <t>5.Alte elemente de capitaluri proprii</t>
  </si>
  <si>
    <t xml:space="preserve">Completați cu informatii din Bilanțul aferent ultimelor trei exercitii financiare incheiate (ultimii 3 ani fiscali). N reprezintă anul fiscal anterior depunerii cererii de finanțare. </t>
  </si>
  <si>
    <t xml:space="preserve">Completați cu informatii din Contul de profit și pierdere aferent ultimelor trei exercitii financiare incheiate (ultimii 3 ani fiscali).  N reprezintă anul fiscal anterior depunerii cererii de finanțare. </t>
  </si>
  <si>
    <t>Producția vândută</t>
  </si>
  <si>
    <t>Venituri din vânzarea mărfurilor</t>
  </si>
  <si>
    <t>Reduceri comerciale acordate</t>
  </si>
  <si>
    <t>Venituri din dobânzi înregistrate de entităţile radiate din Registrul general si care mai au in derulare contracte de leasing</t>
  </si>
  <si>
    <t>Venituri din subvenţii de exploatare aferente cifrei de afaceri nete</t>
  </si>
  <si>
    <t>7/8.</t>
  </si>
  <si>
    <t>Salarii şi indemnizaţii</t>
  </si>
  <si>
    <t>Cheltuieli cu asigurările şi protecţia socială</t>
  </si>
  <si>
    <t>Venituri extraordinare*</t>
  </si>
  <si>
    <t>Cheltuieli extraordinare*</t>
  </si>
  <si>
    <r>
      <t xml:space="preserve">Când mai mult de jumătate din capitalul social subscris a dispărut din cauza pierderilor acumulate.
</t>
    </r>
    <r>
      <rPr>
        <b/>
        <i/>
        <sz val="10"/>
        <rFont val="Calibri"/>
        <family val="2"/>
        <charset val="238"/>
      </rPr>
      <t>(Această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r>
  </si>
  <si>
    <r>
      <t>ii) Dacă Rezultatul total acumulat este negativ (</t>
    </r>
    <r>
      <rPr>
        <b/>
        <sz val="10"/>
        <rFont val="Calibri"/>
        <family val="2"/>
        <charset val="238"/>
      </rPr>
      <t>Pierdere acumulata</t>
    </r>
    <r>
      <rPr>
        <sz val="10"/>
        <rFont val="Calibri"/>
        <family val="2"/>
        <charset val="238"/>
      </rPr>
      <t xml:space="preserve">), atunci se calculează </t>
    </r>
    <r>
      <rPr>
        <b/>
        <sz val="10"/>
        <rFont val="Calibri"/>
        <family val="2"/>
        <charset val="238"/>
      </rPr>
      <t xml:space="preserve">Pierderile de capital </t>
    </r>
    <r>
      <rPr>
        <sz val="10"/>
        <rFont val="Calibri"/>
        <family val="2"/>
        <charset val="238"/>
      </rPr>
      <t>(Pierderea acumulata + Prime de capital + Rezerve din reevaluare + Rezerve)</t>
    </r>
  </si>
  <si>
    <t>ROE (rentabilitatea capitalului propriu)  = PN/CPR Rata rentabilităţii financiare</t>
  </si>
  <si>
    <t>ROA (rentabilitatea activelor) = PN/Active                 Rata Rentabilităţii economice</t>
  </si>
  <si>
    <t>V.Profitul sau pierderea reportat(ă)</t>
  </si>
  <si>
    <t>VI.Profitul sau pierderea exercitiului financiar</t>
  </si>
  <si>
    <t>III.Investitii  pe termen scurt</t>
  </si>
  <si>
    <t>1. Împrumuturi din emisiuni de obligațiuni</t>
  </si>
  <si>
    <t>2. Credite bancare pe termen lung</t>
  </si>
  <si>
    <t>N-2</t>
  </si>
  <si>
    <t>N-1</t>
  </si>
  <si>
    <t>N</t>
  </si>
  <si>
    <t>Pierdere de capital (dacă rezultatul este negativ)</t>
  </si>
  <si>
    <t>iii) Dacă valoarea rezultată este pozitivă (&gt;=0), ori valoarea rezultată negativă reprezintă cel mult 50% din Capital social subscris si vărsat, atunci solicitantul nu se încadrează în categoria întreprinderilor în dificultate.</t>
  </si>
  <si>
    <t>Finanțarea nerambursabilă totală solicitată</t>
  </si>
  <si>
    <t>7.Active biologice productive</t>
  </si>
  <si>
    <t>8. Instalații tehnice şi mijloace de transport în curs de aprovizionare</t>
  </si>
  <si>
    <t>9. Mobilier, aparatură birotică, echipamente de protecție a valorilor umane şi materiale şi alte active corporale în curs de aprovizionare</t>
  </si>
  <si>
    <t>10.Active biologice productive în curs de aprovizionare</t>
  </si>
  <si>
    <t>11.Imobilizări corporale în curs de execuție</t>
  </si>
  <si>
    <t>12.Investiții imobiliare în curs de execuție</t>
  </si>
  <si>
    <t>13.Avansuri acordate pentru imobilizări corporale</t>
  </si>
  <si>
    <t>14. Amortizări privind imobilizările corporale</t>
  </si>
  <si>
    <t>15. Ajustări pentru deprecierea imobilizărilor corporale</t>
  </si>
  <si>
    <t xml:space="preserve">16. Ajustări pentru deprecierea imobilizărilor corporale în curs de execuție </t>
  </si>
  <si>
    <t>17. Ajustări pentru deprecierea investițiilor imobiliare în curs de execuție</t>
  </si>
  <si>
    <t>Total</t>
  </si>
  <si>
    <t>Activ 30</t>
  </si>
  <si>
    <t>Activ 29</t>
  </si>
  <si>
    <t>Activ 28</t>
  </si>
  <si>
    <t>Activ 27</t>
  </si>
  <si>
    <t>Activ 26</t>
  </si>
  <si>
    <t>Activ 25</t>
  </si>
  <si>
    <t>Activ 24</t>
  </si>
  <si>
    <t>Activ 23</t>
  </si>
  <si>
    <t>Activ 22</t>
  </si>
  <si>
    <t>Activ 21</t>
  </si>
  <si>
    <t>Activ 20</t>
  </si>
  <si>
    <t>Activ 19</t>
  </si>
  <si>
    <t>Activ 18</t>
  </si>
  <si>
    <t>Activ 17</t>
  </si>
  <si>
    <t>Activ 16</t>
  </si>
  <si>
    <t>Activ 15</t>
  </si>
  <si>
    <t>Activ 14</t>
  </si>
  <si>
    <t>Activ 13</t>
  </si>
  <si>
    <t>Activ 12</t>
  </si>
  <si>
    <t>Activ 11</t>
  </si>
  <si>
    <t>Activ 10</t>
  </si>
  <si>
    <t>Activ 9</t>
  </si>
  <si>
    <t>Activ 8</t>
  </si>
  <si>
    <t>Activ 7</t>
  </si>
  <si>
    <t>Activ 6</t>
  </si>
  <si>
    <t>Activ 5</t>
  </si>
  <si>
    <t>Activ 4</t>
  </si>
  <si>
    <t>Activ 3</t>
  </si>
  <si>
    <t>Activ 2</t>
  </si>
  <si>
    <t>Activ 1</t>
  </si>
  <si>
    <t>Valoare</t>
  </si>
  <si>
    <t xml:space="preserve">% de reutilizare a activelor(tangibile și intangibile) </t>
  </si>
  <si>
    <t xml:space="preserve">Active reutilizate (tangibile și intangibile) </t>
  </si>
  <si>
    <t>Se va completa foaia de lucru 3A- Imobilizări doar în cazul cererilor de finanţare care includ investiţii iniţiale legate de diversificarea unei unităţi.</t>
  </si>
  <si>
    <t>Valoarea contabilă a activelor reutilizate (tangibile și intangibile),  înscrisă  in contabilitatea solicitantului la sfârșitul anului fiscal anterior depunerii cererii de finanţare,  reprezentată din valoarea contabilă netă</t>
  </si>
  <si>
    <t>Valoarea contabilă netă (i.e. valoarea de intrare minus amortizarea)</t>
  </si>
  <si>
    <t>Indicatori utilizați în evaluarea tehnică și financiară</t>
  </si>
  <si>
    <t>Productivitatea muncii</t>
  </si>
  <si>
    <t>NUMĂR MEDIU DE SALARIAȚI</t>
  </si>
  <si>
    <t>Numărul mediu de salariați</t>
  </si>
  <si>
    <t>Profitul din exploatare</t>
  </si>
  <si>
    <t>Rata solvabilității generale</t>
  </si>
  <si>
    <t>Raportul dintre cifra de afaceri și valoarea asistenței financiare nerambursabile</t>
  </si>
  <si>
    <t>BUGETUL CERERII DE FINANTARE</t>
  </si>
  <si>
    <t>Cheltuieli eligibile, fără TVA</t>
  </si>
  <si>
    <t>Cheltuieli neeligibile, fără TVA</t>
  </si>
  <si>
    <t>Categorie MySmis</t>
  </si>
  <si>
    <t>Subcategorie MySmis</t>
  </si>
  <si>
    <t>Deviz</t>
  </si>
  <si>
    <t>Cheltuieli pentru obtinerea si/sau amenajarea terenului</t>
  </si>
  <si>
    <t>1.4.</t>
  </si>
  <si>
    <t>3.2.</t>
  </si>
  <si>
    <t>3.3.</t>
  </si>
  <si>
    <t>3.4.</t>
  </si>
  <si>
    <t>3.5.</t>
  </si>
  <si>
    <t>3.8.</t>
  </si>
  <si>
    <t>4.2.</t>
  </si>
  <si>
    <t>4.3.</t>
  </si>
  <si>
    <t>4.4.</t>
  </si>
  <si>
    <t>5.2.</t>
  </si>
  <si>
    <t>5.3.</t>
  </si>
  <si>
    <t>6.1.</t>
  </si>
  <si>
    <t>CAP. 7</t>
  </si>
  <si>
    <t>7.1.</t>
  </si>
  <si>
    <t>TOTAL CAPITOL 7</t>
  </si>
  <si>
    <t>Cheltuieli cu activități specifice priorității de investiție (finanțabile prin ajutor de minimis)</t>
  </si>
  <si>
    <t>Cheltuieli cu activități de certificare/recertificare a produselor, serviciilor, proceselor</t>
  </si>
  <si>
    <t>Cheltuieli cu activități de certificare/recertificare a sistemelor de management</t>
  </si>
  <si>
    <t>Cheltuieli cu activități de internaționalizare – se includ cheltuielile cu participarea, la nivel internațional, în afara României, la târguri, misiuni comerciale, expoziții, în calitate de expozant</t>
  </si>
  <si>
    <t>Cheltuieli cu adaptarea proceselor tehnologice de producție la sistemele de certificare şi standardizare specifice piețelor de export</t>
  </si>
  <si>
    <t>Cheltuieli cu activități de dezvoltare a competențelor personalului</t>
  </si>
  <si>
    <t>TOTAL CAPITOL 8</t>
  </si>
  <si>
    <t>Contribuţia totală a solicitantului, din care:</t>
  </si>
  <si>
    <t>SURSE DE FINANŢARE pe tipuri de ajutor</t>
  </si>
  <si>
    <t>Componenta finanțabilă prin ajutor de stat regional, din care:</t>
  </si>
  <si>
    <t xml:space="preserve">  - cheltuieli eligibile</t>
  </si>
  <si>
    <t xml:space="preserve">  - cheltuieli neeligibile</t>
  </si>
  <si>
    <t>Componenta finanțabilă prin ajutor de minimis, din care:</t>
  </si>
  <si>
    <t>Valoarea eligibilă a proiectului</t>
  </si>
  <si>
    <t>Valoarea neeligibilă a proiectului</t>
  </si>
  <si>
    <t>Valoarea totală a proiectului</t>
  </si>
  <si>
    <t>Cuantumul ajutorului regional solicitat</t>
  </si>
  <si>
    <t>Cuantumul ajutorului de minimis solicitat</t>
  </si>
  <si>
    <t>Contribuția totală a solicitantului, din care:</t>
  </si>
  <si>
    <t xml:space="preserve">  - contribuția la componenta finanțabilă prin ajutor regional</t>
  </si>
  <si>
    <t xml:space="preserve">  - contribuția la componenta finanțabilă prin ajutor de minimis</t>
  </si>
  <si>
    <t>TVA eligibilă (nerecuperabilă)</t>
  </si>
  <si>
    <t>TVA aferentă cheltuielilor neeligibile, și TVA neeligibilă (recuperabilă) aferentă cheltuielilor eligibile</t>
  </si>
  <si>
    <t>Ponderea valorică a măsurilor de eficiență energetică</t>
  </si>
  <si>
    <t>Completarea informațiilor se face în mod automat, în baza informațiilor introduse în foile de lucru 1.A-Bilanțul și 1.B-Contul de profit și pierdere, precum și a Analizei financiare extinse (foaia de lucru 1C) și a Bugetului cererii de finanțare</t>
  </si>
  <si>
    <t>Activitate</t>
  </si>
  <si>
    <t>Subactivitate</t>
  </si>
  <si>
    <t>Categorie</t>
  </si>
  <si>
    <t>Cheltuială</t>
  </si>
  <si>
    <t>Tip cheltuială</t>
  </si>
  <si>
    <t>U.M.</t>
  </si>
  <si>
    <t>Cantitate</t>
  </si>
  <si>
    <t>Valoare TVA</t>
  </si>
  <si>
    <t>Cheltuieli eligibile fără TVA</t>
  </si>
  <si>
    <t>Cheltuieli neeligibile fără TVA</t>
  </si>
  <si>
    <t>TVA eligibil</t>
  </si>
  <si>
    <t>Total cheltuieli eligibile</t>
  </si>
  <si>
    <t>Buget de stat</t>
  </si>
  <si>
    <t>Ajutor de stat</t>
  </si>
  <si>
    <t>Subcategorie ajutor de stat</t>
  </si>
  <si>
    <t>Furnizat</t>
  </si>
  <si>
    <t>COD SMIS</t>
  </si>
  <si>
    <t>Anexa 3 – Bugetul proiectului</t>
  </si>
  <si>
    <t>Valoare totală</t>
  </si>
  <si>
    <t>Valoare totală       eligibilă</t>
  </si>
  <si>
    <t>Valoare totală publică</t>
  </si>
  <si>
    <t>Valoare eligibilă nerambursabilă din FEDR</t>
  </si>
  <si>
    <t>Valoare eligibilă nerambursabilă din bugetul naţional</t>
  </si>
  <si>
    <t>Valoarea cofinanţării eligibile a Beneficiarului</t>
  </si>
  <si>
    <t>Valoare neeligibilă inclusiv TVA</t>
  </si>
  <si>
    <t>(lei)</t>
  </si>
  <si>
    <t>%</t>
  </si>
  <si>
    <t>*) media intensităţii interventiei tuturor activităţilor/subactivităţilor inclusiv pe surse</t>
  </si>
  <si>
    <t>7 - Planul investitional</t>
  </si>
  <si>
    <t>Capitol</t>
  </si>
  <si>
    <t>Denumire</t>
  </si>
  <si>
    <t>Buget cerere</t>
  </si>
  <si>
    <t>Total ani</t>
  </si>
  <si>
    <t>Implementare</t>
  </si>
  <si>
    <t>an 1</t>
  </si>
  <si>
    <t>an 2</t>
  </si>
  <si>
    <t>TOTAL CHELTUIELI ELIGIBILE</t>
  </si>
  <si>
    <t>TOTAL CHELTUIELI NE-ELIGIBILE</t>
  </si>
  <si>
    <t>% cheltuieli eligibile</t>
  </si>
  <si>
    <t>elig</t>
  </si>
  <si>
    <t>total</t>
  </si>
  <si>
    <t xml:space="preserve">total </t>
  </si>
  <si>
    <t>an</t>
  </si>
  <si>
    <t>buget cerere</t>
  </si>
  <si>
    <t>calculat</t>
  </si>
  <si>
    <t>Completați proiectia financiara privind costurile investitiei pe anii de implementare (an 1,2), in functie de perioada de implementare a proiectului.
Coloana "Total ani" verifica suma costurilor anuale cu costul total al investitiei, conform bugetului. Mesajul "Eroare!" se va afisa daca suma valorilor aferente anilor 1 și 2 nu este egala cu valoarea din buget a respectivului cost (coloana "Buget cerere")</t>
  </si>
  <si>
    <t>Amenajarea terenului</t>
  </si>
  <si>
    <t>Amenajări pentru protecţia mediului şi aducerea terenului la starea iniţială</t>
  </si>
  <si>
    <t>Cheltuieli pentru asigurarea utilităţilor necesare obiectivului de investiţii</t>
  </si>
  <si>
    <t>Studii</t>
  </si>
  <si>
    <t>Documentaţii-suport şi cheltuieli pentru obţinerea de avize, acorduri şi autorizaţii</t>
  </si>
  <si>
    <t>Proiectare</t>
  </si>
  <si>
    <t>Consultanţă</t>
  </si>
  <si>
    <t>Asistenţă tehnică</t>
  </si>
  <si>
    <t>Organizare de şantier</t>
  </si>
  <si>
    <t>Comisioane, cote, taxe, costul creditului</t>
  </si>
  <si>
    <t>Cheltuieli diverse şi neprevăzute</t>
  </si>
  <si>
    <t xml:space="preserve">Cheltuieli cu activitățile obligatorii de informare și publicitate aferente proiectului  </t>
  </si>
  <si>
    <t>Audit financiar</t>
  </si>
  <si>
    <t>3.1.</t>
  </si>
  <si>
    <t>4.1.</t>
  </si>
  <si>
    <t>Verificarea pragurilor</t>
  </si>
  <si>
    <t>Lider/Partener</t>
  </si>
  <si>
    <t>Obiectiv specific</t>
  </si>
  <si>
    <t>Fond UE</t>
  </si>
  <si>
    <t>Tip regiune</t>
  </si>
  <si>
    <t>Denumire cheltuiala</t>
  </si>
  <si>
    <t>Categorie cheltuiala</t>
  </si>
  <si>
    <t>Subcategorie Cheltuială</t>
  </si>
  <si>
    <t>Preţ unitar (fără TVA)</t>
  </si>
  <si>
    <t>Total valoare fara TVA</t>
  </si>
  <si>
    <t>Total valoare cu TVA</t>
  </si>
  <si>
    <t>Valoare cotă TVA</t>
  </si>
  <si>
    <t>Valoare TVA eligibil</t>
  </si>
  <si>
    <t>Total cheltuieli eligibile Less</t>
  </si>
  <si>
    <t>Total cheltuieli eligibile More</t>
  </si>
  <si>
    <t>Valoare TVA neeligibil</t>
  </si>
  <si>
    <t>Total valoare neeligibila cu TVA</t>
  </si>
  <si>
    <t>Total Cheltuieli Nerambursabile</t>
  </si>
  <si>
    <t>Total Cheltuieli Nerambursabile Less</t>
  </si>
  <si>
    <t>Total Cheltuieli Nerambursabile More</t>
  </si>
  <si>
    <t>Contribuţie proprie</t>
  </si>
  <si>
    <t>Contribuţie proprie Less</t>
  </si>
  <si>
    <t>Contribuţie proprie More</t>
  </si>
  <si>
    <t>Public</t>
  </si>
  <si>
    <t>Public Less</t>
  </si>
  <si>
    <t>Public More</t>
  </si>
  <si>
    <t>UE</t>
  </si>
  <si>
    <t>UE Less</t>
  </si>
  <si>
    <t>UE More</t>
  </si>
  <si>
    <t>Buget de stat Less</t>
  </si>
  <si>
    <t>Buget de stat More</t>
  </si>
  <si>
    <t>Schema de ajutor de stat</t>
  </si>
  <si>
    <t>Categorie de ajutor de stat</t>
  </si>
  <si>
    <t>1.2.</t>
  </si>
  <si>
    <t>5.1.</t>
  </si>
  <si>
    <t>Contribuţia proprie, din care :</t>
  </si>
  <si>
    <t>II.c.</t>
  </si>
  <si>
    <t>ASISTENŢĂ FINANCIARĂ NERAMBURSABILĂ SOLICITATĂ</t>
  </si>
  <si>
    <t>Lucrări</t>
  </si>
  <si>
    <t>1.2. Amenajarea terenului</t>
  </si>
  <si>
    <t>Echipamente/Dotări/Active Corporale</t>
  </si>
  <si>
    <t>Cheltuieli pentru relocarea/protecția utilităților</t>
  </si>
  <si>
    <t>1.3.</t>
  </si>
  <si>
    <t>1.3. Amenajări pentru prorecția mediului și aducerea la starea inițială</t>
  </si>
  <si>
    <t>1.4. Cheltuieli pentru relocare/protecția utilităților</t>
  </si>
  <si>
    <t>2. Cheltuieli pentru asigurarea utilităților necesare obiectivului de investiții</t>
  </si>
  <si>
    <t>2.1.</t>
  </si>
  <si>
    <t>Servicii</t>
  </si>
  <si>
    <t>3.2 Documentaţii-suport şi cheltuieli pentru obţinerea de avize, acorduri şi autorizații</t>
  </si>
  <si>
    <t>3.6. Organizarea procedurilor de achiziţie
3.7.1  Managementul de proiect pentru obiectivul de investiţii</t>
  </si>
  <si>
    <t>3.8.1. Asistenţă tehnică din partea proiectantului
3.8.2. Dirigenţie de şantier/supervizare</t>
  </si>
  <si>
    <t>3.6.
3.7.1.</t>
  </si>
  <si>
    <t>Montaj echipamente tehnologice și funcționale</t>
  </si>
  <si>
    <t>Utilaje, echipamente tehnologice și funcționale care necesită montaj</t>
  </si>
  <si>
    <t>Utilaje, echipamente tehnologice și funcționale care nu necesită montaj</t>
  </si>
  <si>
    <t>4.5.</t>
  </si>
  <si>
    <t>4.6.</t>
  </si>
  <si>
    <t>4.1 Construcţii şi instalaţii</t>
  </si>
  <si>
    <t>4.2 Montaj utilaje, echipamente tehnologice şi funcţionale</t>
  </si>
  <si>
    <t>4.3 Utilaje, echipamente tehnologice şi funcţionale care necesită montaj</t>
  </si>
  <si>
    <t>4.4 Utilaje, echipamente tehnologice şi funcţionale care nu necesită montaj şi echipamente de transport</t>
  </si>
  <si>
    <t>4.5 Dotări</t>
  </si>
  <si>
    <t>4.6 Active necorporale</t>
  </si>
  <si>
    <t>5.6. Cheltuieli conexe investiției de bază</t>
  </si>
  <si>
    <t>-</t>
  </si>
  <si>
    <t>Taxe</t>
  </si>
  <si>
    <t>5.3. Cheltuieli diverse și neprevăzute</t>
  </si>
  <si>
    <t>5.2.2 Cota aferentă ISC pentru controlul calităţii lucrărilor de construcţii
5.2.3. Cota aferentă ISC pentru controlul statului în amenajarea teritoriului, urbanism şi pentru autorizarea lucrărilor de construcţii
5.2.4. Cota aferentă Casei Sociale a Constructorilor - CSC
5.2.5. Taxe pentru acorduri, avize conforme şi autorizaţia de construire/desfiinţare</t>
  </si>
  <si>
    <t>5.1.1 Lucrări de construcţii şi instalaţii aferente organizării de şantier
5.1.2 Cheltuieli conexe organizării şantierului</t>
  </si>
  <si>
    <t>5.2.2.
5.2.3.
5.2.4.
5.2.5.</t>
  </si>
  <si>
    <t>5.4. Cheltiuieli pentru informare și publicitate</t>
  </si>
  <si>
    <t>3.7.2. Auditul financiar</t>
  </si>
  <si>
    <t>5.4.</t>
  </si>
  <si>
    <t>3.7.2.</t>
  </si>
  <si>
    <t>cheltuieli privind certificarea națională/ internațională a produselor, serviciilor sau diferitelor procese specific</t>
  </si>
  <si>
    <t>Cheltuieli privind implementarea si certificarea sistemelor de management a calitatii ISO</t>
  </si>
  <si>
    <t>Cheltuieli cu servicii pentru internaționalizare</t>
  </si>
  <si>
    <t xml:space="preserve">Cheltuieli cu servicii tehnologice specifice </t>
  </si>
  <si>
    <t>Cheltuieli cu servicii pentru derularea activităților proiectului</t>
  </si>
  <si>
    <t>4.7.</t>
  </si>
  <si>
    <t>Construcţii, instalaţii și dotări utilizate  în scopul în scopul obţinerii unei economii de energie, respectiv instalații/echipamente specifice  pentru  activități  în  domeniul economiei circulare</t>
  </si>
  <si>
    <t>3.5.4. Documentaţiile tehnice necesare în vederea obţinerii avizelor/ acordurilor/autorizaţiilor</t>
  </si>
  <si>
    <t>3.5.4.</t>
  </si>
  <si>
    <t>3.1.1 Studii de teren
3.1.3 Alte studii de specialitate</t>
  </si>
  <si>
    <t>7.2.</t>
  </si>
  <si>
    <t>7.3.</t>
  </si>
  <si>
    <t>7.4.</t>
  </si>
  <si>
    <t>7.5.</t>
  </si>
  <si>
    <t>7.6.</t>
  </si>
  <si>
    <t>Cheltuieli privind crearea de parteneriate și activități de cooperare la nivel interregional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</si>
</sst>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0"/>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b/>
      <sz val="10"/>
      <name val="Arial"/>
      <family val="2"/>
    </font>
    <font>
      <sz val="12"/>
      <name val="Arial"/>
      <family val="2"/>
    </font>
    <font>
      <b/>
      <sz val="12"/>
      <name val="Arial"/>
      <family val="2"/>
    </font>
    <font>
      <sz val="10"/>
      <color theme="0" tint="-0.249977111117893"/>
      <name val="Times New Roman"/>
      <family val="1"/>
    </font>
    <font>
      <sz val="11"/>
      <color theme="1"/>
      <name val="Calibri"/>
      <family val="2"/>
      <charset val="238"/>
      <scheme val="minor"/>
    </font>
    <font>
      <sz val="11"/>
      <color indexed="8"/>
      <name val="Calibri"/>
      <family val="2"/>
    </font>
    <font>
      <sz val="14"/>
      <name val="Arial"/>
      <family val="2"/>
    </font>
    <font>
      <b/>
      <sz val="10"/>
      <name val="Calibri"/>
      <family val="2"/>
      <charset val="238"/>
    </font>
    <font>
      <b/>
      <i/>
      <sz val="10"/>
      <name val="Calibri"/>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b/>
      <u/>
      <sz val="10"/>
      <color theme="1"/>
      <name val="Calibri"/>
      <family val="2"/>
      <charset val="238"/>
      <scheme val="minor"/>
    </font>
    <font>
      <u/>
      <sz val="10"/>
      <color theme="1"/>
      <name val="Calibri"/>
      <family val="2"/>
      <charset val="238"/>
      <scheme val="minor"/>
    </font>
    <font>
      <b/>
      <u/>
      <sz val="11"/>
      <color theme="1"/>
      <name val="Calibri"/>
      <family val="2"/>
      <charset val="238"/>
      <scheme val="minor"/>
    </font>
    <font>
      <b/>
      <sz val="10"/>
      <color theme="1"/>
      <name val="Calibri"/>
      <family val="2"/>
      <charset val="238"/>
      <scheme val="minor"/>
    </font>
    <font>
      <b/>
      <sz val="11"/>
      <name val="Calibri"/>
      <family val="2"/>
      <charset val="238"/>
      <scheme val="minor"/>
    </font>
    <font>
      <sz val="9"/>
      <name val="Calibri"/>
      <family val="2"/>
      <charset val="238"/>
      <scheme val="minor"/>
    </font>
    <font>
      <b/>
      <sz val="9"/>
      <name val="Calibri"/>
      <family val="2"/>
      <charset val="238"/>
      <scheme val="minor"/>
    </font>
    <font>
      <sz val="9"/>
      <color theme="0" tint="-0.249977111117893"/>
      <name val="Calibri"/>
      <family val="2"/>
      <charset val="238"/>
      <scheme val="minor"/>
    </font>
    <font>
      <sz val="10"/>
      <name val="Arial"/>
      <family val="2"/>
    </font>
    <font>
      <sz val="10"/>
      <name val="Arial"/>
      <family val="2"/>
      <charset val="238"/>
    </font>
    <font>
      <sz val="7"/>
      <color theme="1"/>
      <name val="Calibri"/>
      <family val="2"/>
      <charset val="238"/>
      <scheme val="minor"/>
    </font>
    <font>
      <b/>
      <sz val="11"/>
      <name val="Calibri"/>
      <family val="2"/>
      <charset val="238"/>
    </font>
    <font>
      <b/>
      <i/>
      <sz val="10"/>
      <name val="Calibri"/>
      <family val="2"/>
      <charset val="238"/>
      <scheme val="minor"/>
    </font>
    <font>
      <sz val="10"/>
      <name val="Calibri"/>
      <family val="2"/>
      <charset val="238"/>
    </font>
    <font>
      <b/>
      <sz val="9"/>
      <color theme="1"/>
      <name val="Calibri"/>
      <family val="2"/>
      <scheme val="minor"/>
    </font>
    <font>
      <sz val="9"/>
      <color theme="1"/>
      <name val="Calibri"/>
      <family val="2"/>
      <scheme val="minor"/>
    </font>
    <font>
      <sz val="8"/>
      <color theme="1"/>
      <name val="Calibri"/>
      <family val="2"/>
      <scheme val="minor"/>
    </font>
    <font>
      <b/>
      <sz val="9"/>
      <name val="Calibri"/>
      <family val="2"/>
      <scheme val="minor"/>
    </font>
    <font>
      <b/>
      <sz val="8"/>
      <name val="Calibri"/>
      <family val="2"/>
      <scheme val="minor"/>
    </font>
    <font>
      <sz val="9"/>
      <name val="Calibri"/>
      <family val="2"/>
      <scheme val="minor"/>
    </font>
    <font>
      <sz val="8"/>
      <name val="Calibri"/>
      <family val="2"/>
      <scheme val="minor"/>
    </font>
    <font>
      <sz val="9"/>
      <color theme="1"/>
      <name val="Times New Roman"/>
      <family val="1"/>
    </font>
    <font>
      <b/>
      <i/>
      <sz val="9"/>
      <name val="Calibri"/>
      <family val="2"/>
      <scheme val="minor"/>
    </font>
    <font>
      <b/>
      <i/>
      <sz val="8"/>
      <name val="Calibri"/>
      <family val="2"/>
      <scheme val="minor"/>
    </font>
    <font>
      <sz val="9"/>
      <color rgb="FFFF0000"/>
      <name val="Calibri"/>
      <family val="2"/>
      <scheme val="minor"/>
    </font>
    <font>
      <sz val="8"/>
      <color rgb="FFFF0000"/>
      <name val="Calibri"/>
      <family val="2"/>
      <scheme val="minor"/>
    </font>
    <font>
      <sz val="9"/>
      <color theme="0"/>
      <name val="Calibri"/>
      <family val="2"/>
      <scheme val="minor"/>
    </font>
    <font>
      <b/>
      <sz val="9"/>
      <color rgb="FFFF0000"/>
      <name val="Calibri"/>
      <family val="2"/>
      <scheme val="minor"/>
    </font>
    <font>
      <b/>
      <sz val="9"/>
      <color theme="0"/>
      <name val="Calibri"/>
      <family val="2"/>
      <scheme val="minor"/>
    </font>
    <font>
      <b/>
      <sz val="10"/>
      <color rgb="FFFF0000"/>
      <name val="Calibri"/>
      <family val="2"/>
      <scheme val="minor"/>
    </font>
    <font>
      <i/>
      <sz val="11"/>
      <color theme="1"/>
      <name val="Arial Narrow"/>
      <family val="2"/>
    </font>
    <font>
      <i/>
      <sz val="11"/>
      <name val="Arial Narrow"/>
      <family val="2"/>
    </font>
    <font>
      <sz val="11"/>
      <color theme="1"/>
      <name val="Arial Narrow"/>
      <family val="2"/>
    </font>
    <font>
      <sz val="8"/>
      <color indexed="8"/>
      <name val="Calibri"/>
      <family val="2"/>
      <scheme val="minor"/>
    </font>
    <font>
      <b/>
      <sz val="8"/>
      <color indexed="8"/>
      <name val="Calibri"/>
      <family val="2"/>
      <scheme val="minor"/>
    </font>
    <font>
      <i/>
      <sz val="8"/>
      <color indexed="8"/>
      <name val="Calibri"/>
      <family val="2"/>
      <scheme val="minor"/>
    </font>
    <font>
      <b/>
      <i/>
      <sz val="9"/>
      <color theme="0" tint="-0.499984740745262"/>
      <name val="Calibri"/>
      <family val="2"/>
      <scheme val="minor"/>
    </font>
    <font>
      <sz val="9"/>
      <color rgb="FF0070C0"/>
      <name val="Calibri"/>
      <family val="2"/>
      <scheme val="minor"/>
    </font>
    <font>
      <b/>
      <sz val="9"/>
      <color rgb="FF0070C0"/>
      <name val="Calibri"/>
      <family val="2"/>
      <scheme val="minor"/>
    </font>
    <font>
      <b/>
      <sz val="11"/>
      <color indexed="8"/>
      <name val="Calibri"/>
      <family val="2"/>
      <charset val="238"/>
    </font>
    <font>
      <sz val="9"/>
      <name val="Arial Narrow"/>
      <family val="2"/>
    </font>
    <font>
      <sz val="11"/>
      <color rgb="FF000000"/>
      <name val="Calibri"/>
      <family val="2"/>
      <charset val="1"/>
    </font>
    <font>
      <b/>
      <sz val="11"/>
      <color rgb="FF000000"/>
      <name val="Calibri"/>
      <family val="2"/>
      <charset val="1"/>
    </font>
  </fonts>
  <fills count="1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2"/>
        <bgColor indexed="64"/>
      </patternFill>
    </fill>
    <fill>
      <patternFill patternType="solid">
        <fgColor theme="6" tint="0.79998168889431442"/>
        <bgColor indexed="64"/>
      </patternFill>
    </fill>
    <fill>
      <patternFill patternType="solid">
        <fgColor rgb="FFFFCC99"/>
        <bgColor indexed="64"/>
      </patternFill>
    </fill>
    <fill>
      <patternFill patternType="solid">
        <fgColor theme="1"/>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thin">
        <color indexed="64"/>
      </bottom>
      <diagonal/>
    </border>
    <border>
      <left style="medium">
        <color rgb="FF000000"/>
      </left>
      <right style="medium">
        <color rgb="FF000000"/>
      </right>
      <top/>
      <bottom style="thin">
        <color indexed="64"/>
      </bottom>
      <diagonal/>
    </border>
    <border>
      <left/>
      <right style="medium">
        <color rgb="FF000000"/>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rgb="FF000000"/>
      </left>
      <right style="thin">
        <color indexed="64"/>
      </right>
      <top style="thin">
        <color indexed="64"/>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8">
    <xf numFmtId="0" fontId="0" fillId="0" borderId="0"/>
    <xf numFmtId="0" fontId="11" fillId="0" borderId="0"/>
    <xf numFmtId="0" fontId="4" fillId="0" borderId="0"/>
    <xf numFmtId="9" fontId="12" fillId="0" borderId="0" applyFont="0" applyFill="0" applyBorder="0" applyAlignment="0" applyProtection="0"/>
    <xf numFmtId="0" fontId="3" fillId="0" borderId="0"/>
    <xf numFmtId="0" fontId="27" fillId="0" borderId="0"/>
    <xf numFmtId="0" fontId="2" fillId="0" borderId="0"/>
    <xf numFmtId="0" fontId="3" fillId="0" borderId="0"/>
    <xf numFmtId="0" fontId="28" fillId="0" borderId="0">
      <alignment wrapText="1"/>
    </xf>
    <xf numFmtId="9" fontId="32" fillId="0" borderId="0" applyFont="0" applyFill="0" applyBorder="0" applyAlignment="0" applyProtection="0"/>
    <xf numFmtId="0" fontId="1" fillId="0" borderId="0"/>
    <xf numFmtId="0" fontId="60" fillId="0" borderId="0"/>
    <xf numFmtId="0" fontId="60" fillId="0" borderId="0" applyBorder="0" applyProtection="0">
      <alignment horizontal="left"/>
    </xf>
    <xf numFmtId="0" fontId="60" fillId="0" borderId="0" applyBorder="0" applyProtection="0"/>
    <xf numFmtId="0" fontId="60" fillId="0" borderId="0" applyBorder="0" applyProtection="0"/>
    <xf numFmtId="0" fontId="61" fillId="0" borderId="0" applyBorder="0" applyProtection="0"/>
    <xf numFmtId="0" fontId="61" fillId="0" borderId="0" applyBorder="0" applyProtection="0">
      <alignment horizontal="left"/>
    </xf>
    <xf numFmtId="0" fontId="60" fillId="0" borderId="0" applyBorder="0" applyProtection="0"/>
  </cellStyleXfs>
  <cellXfs count="398">
    <xf numFmtId="0" fontId="0" fillId="0" borderId="0" xfId="0"/>
    <xf numFmtId="0" fontId="14" fillId="0" borderId="0" xfId="0" applyFont="1" applyAlignment="1">
      <alignment horizontal="left" vertical="top" wrapText="1"/>
    </xf>
    <xf numFmtId="4" fontId="16" fillId="0" borderId="0" xfId="0" applyNumberFormat="1" applyFont="1" applyAlignment="1">
      <alignment horizontal="right" vertical="top"/>
    </xf>
    <xf numFmtId="0" fontId="16" fillId="0" borderId="0" xfId="0" applyFont="1" applyAlignment="1">
      <alignment vertical="top"/>
    </xf>
    <xf numFmtId="0" fontId="20" fillId="0" borderId="0" xfId="0" applyFont="1" applyAlignment="1">
      <alignment horizontal="left" vertical="top" wrapText="1"/>
    </xf>
    <xf numFmtId="0" fontId="18" fillId="0" borderId="3" xfId="0" applyFont="1" applyBorder="1" applyAlignment="1">
      <alignment vertical="top" wrapText="1"/>
    </xf>
    <xf numFmtId="4" fontId="17" fillId="0" borderId="0" xfId="0" applyNumberFormat="1" applyFont="1" applyAlignment="1">
      <alignment vertical="top"/>
    </xf>
    <xf numFmtId="0" fontId="17" fillId="0" borderId="0" xfId="0" applyFont="1" applyAlignment="1">
      <alignment vertical="top"/>
    </xf>
    <xf numFmtId="0" fontId="18" fillId="0" borderId="0" xfId="0" applyFont="1" applyAlignment="1">
      <alignment vertical="top"/>
    </xf>
    <xf numFmtId="3" fontId="17" fillId="0" borderId="3" xfId="0" applyNumberFormat="1" applyFont="1" applyBorder="1" applyAlignment="1">
      <alignment vertical="top" wrapText="1"/>
    </xf>
    <xf numFmtId="4" fontId="17" fillId="2" borderId="3" xfId="0" applyNumberFormat="1" applyFont="1" applyFill="1" applyBorder="1" applyAlignment="1" applyProtection="1">
      <alignment horizontal="right" vertical="top"/>
      <protection locked="0"/>
    </xf>
    <xf numFmtId="4" fontId="17" fillId="0" borderId="3" xfId="0" applyNumberFormat="1" applyFont="1" applyBorder="1" applyAlignment="1">
      <alignment horizontal="right" vertical="top"/>
    </xf>
    <xf numFmtId="3" fontId="18" fillId="0" borderId="3" xfId="0" applyNumberFormat="1" applyFont="1" applyBorder="1" applyAlignment="1">
      <alignment vertical="top" wrapText="1"/>
    </xf>
    <xf numFmtId="4" fontId="18" fillId="0" borderId="3" xfId="0" applyNumberFormat="1" applyFont="1" applyBorder="1" applyAlignment="1">
      <alignment horizontal="right" vertical="top"/>
    </xf>
    <xf numFmtId="4" fontId="18" fillId="0" borderId="3" xfId="0" applyNumberFormat="1" applyFont="1" applyBorder="1" applyAlignment="1">
      <alignment vertical="top"/>
    </xf>
    <xf numFmtId="4" fontId="18" fillId="2" borderId="3" xfId="0" applyNumberFormat="1" applyFont="1" applyFill="1" applyBorder="1" applyAlignment="1" applyProtection="1">
      <alignment horizontal="right" vertical="top"/>
      <protection locked="0"/>
    </xf>
    <xf numFmtId="0" fontId="17" fillId="0" borderId="0" xfId="0" applyFont="1" applyAlignment="1">
      <alignment vertical="top" wrapText="1"/>
    </xf>
    <xf numFmtId="4" fontId="17" fillId="0" borderId="0" xfId="0" applyNumberFormat="1" applyFont="1" applyAlignment="1">
      <alignment horizontal="right" vertical="top"/>
    </xf>
    <xf numFmtId="0" fontId="18" fillId="0" borderId="3" xfId="0" applyFont="1" applyBorder="1" applyAlignment="1">
      <alignment vertical="top"/>
    </xf>
    <xf numFmtId="4" fontId="17" fillId="2" borderId="3" xfId="0" applyNumberFormat="1" applyFont="1" applyFill="1" applyBorder="1" applyAlignment="1" applyProtection="1">
      <alignment vertical="top"/>
      <protection locked="0"/>
    </xf>
    <xf numFmtId="4" fontId="17" fillId="0" borderId="3" xfId="0" applyNumberFormat="1" applyFont="1" applyBorder="1" applyAlignment="1">
      <alignment vertical="top"/>
    </xf>
    <xf numFmtId="4" fontId="18" fillId="2" borderId="3" xfId="0" applyNumberFormat="1" applyFont="1" applyFill="1" applyBorder="1" applyAlignment="1" applyProtection="1">
      <alignment vertical="top"/>
      <protection locked="0"/>
    </xf>
    <xf numFmtId="0" fontId="24" fillId="0" borderId="0" xfId="0" applyFont="1" applyAlignment="1">
      <alignment vertical="top" wrapText="1"/>
    </xf>
    <xf numFmtId="10" fontId="24" fillId="0" borderId="0" xfId="0" applyNumberFormat="1" applyFont="1" applyAlignment="1">
      <alignment vertical="top" wrapText="1"/>
    </xf>
    <xf numFmtId="0" fontId="24" fillId="0" borderId="0" xfId="0" applyFont="1" applyAlignment="1">
      <alignment vertical="top"/>
    </xf>
    <xf numFmtId="0" fontId="25" fillId="0" borderId="3" xfId="0" applyFont="1" applyBorder="1" applyAlignment="1">
      <alignment vertical="top" wrapText="1"/>
    </xf>
    <xf numFmtId="3" fontId="25" fillId="0" borderId="3" xfId="0" applyNumberFormat="1" applyFont="1" applyBorder="1" applyAlignment="1">
      <alignment vertical="top" wrapText="1"/>
    </xf>
    <xf numFmtId="0" fontId="25" fillId="0" borderId="0" xfId="0" applyFont="1" applyAlignment="1">
      <alignment vertical="top" wrapText="1"/>
    </xf>
    <xf numFmtId="10" fontId="24" fillId="0" borderId="3" xfId="0" applyNumberFormat="1" applyFont="1" applyBorder="1" applyAlignment="1">
      <alignment vertical="top" wrapText="1"/>
    </xf>
    <xf numFmtId="10" fontId="25" fillId="0" borderId="3" xfId="0" applyNumberFormat="1" applyFont="1" applyBorder="1" applyAlignment="1">
      <alignment vertical="top" wrapText="1"/>
    </xf>
    <xf numFmtId="0" fontId="25" fillId="0" borderId="0" xfId="0" applyFont="1" applyAlignment="1">
      <alignment vertical="top"/>
    </xf>
    <xf numFmtId="0" fontId="6" fillId="0" borderId="0" xfId="0" applyFont="1" applyAlignment="1">
      <alignment vertical="top"/>
    </xf>
    <xf numFmtId="0" fontId="24" fillId="0" borderId="3" xfId="0" applyFont="1" applyBorder="1" applyAlignment="1">
      <alignment vertical="top" wrapText="1"/>
    </xf>
    <xf numFmtId="3" fontId="24" fillId="0" borderId="3" xfId="0" applyNumberFormat="1" applyFont="1" applyBorder="1" applyAlignment="1">
      <alignment vertical="top" wrapText="1"/>
    </xf>
    <xf numFmtId="0" fontId="5" fillId="0" borderId="0" xfId="0" applyFont="1" applyAlignment="1">
      <alignment vertical="top"/>
    </xf>
    <xf numFmtId="3" fontId="25" fillId="0" borderId="0" xfId="0" applyNumberFormat="1" applyFont="1" applyAlignment="1">
      <alignment vertical="top" wrapText="1"/>
    </xf>
    <xf numFmtId="10" fontId="25" fillId="0" borderId="0" xfId="0" applyNumberFormat="1" applyFont="1" applyAlignment="1">
      <alignment vertical="top" wrapText="1"/>
    </xf>
    <xf numFmtId="0" fontId="24" fillId="0" borderId="3" xfId="0" applyFont="1" applyBorder="1" applyAlignment="1">
      <alignment horizontal="left" vertical="top"/>
    </xf>
    <xf numFmtId="0" fontId="26" fillId="0" borderId="0" xfId="0" applyFont="1" applyAlignment="1">
      <alignment vertical="top" wrapText="1"/>
    </xf>
    <xf numFmtId="0" fontId="10" fillId="0" borderId="0" xfId="0" applyFont="1" applyAlignment="1">
      <alignment vertical="top"/>
    </xf>
    <xf numFmtId="3" fontId="24" fillId="0" borderId="0" xfId="0" applyNumberFormat="1" applyFont="1" applyAlignment="1">
      <alignment vertical="top" wrapText="1"/>
    </xf>
    <xf numFmtId="0" fontId="8" fillId="0" borderId="0" xfId="0" applyFont="1" applyAlignment="1">
      <alignment vertical="top"/>
    </xf>
    <xf numFmtId="0" fontId="13" fillId="0" borderId="0" xfId="0" applyFont="1" applyAlignment="1">
      <alignment vertical="top"/>
    </xf>
    <xf numFmtId="0" fontId="17" fillId="0" borderId="3" xfId="0" applyFont="1" applyBorder="1" applyAlignment="1">
      <alignment vertical="top" wrapText="1"/>
    </xf>
    <xf numFmtId="3" fontId="17" fillId="0" borderId="3" xfId="0" applyNumberFormat="1" applyFont="1" applyBorder="1" applyAlignment="1">
      <alignment vertical="top"/>
    </xf>
    <xf numFmtId="0" fontId="7" fillId="0" borderId="0" xfId="0" applyFont="1" applyAlignment="1">
      <alignment vertical="top"/>
    </xf>
    <xf numFmtId="0" fontId="17" fillId="3" borderId="3" xfId="0" applyFont="1" applyFill="1" applyBorder="1" applyAlignment="1">
      <alignment vertical="top" wrapText="1"/>
    </xf>
    <xf numFmtId="9" fontId="17" fillId="0" borderId="3" xfId="0" applyNumberFormat="1" applyFont="1" applyBorder="1" applyAlignment="1">
      <alignment vertical="top"/>
    </xf>
    <xf numFmtId="2" fontId="17" fillId="0" borderId="3" xfId="0" applyNumberFormat="1" applyFont="1" applyBorder="1" applyAlignment="1">
      <alignment vertical="top"/>
    </xf>
    <xf numFmtId="0" fontId="9" fillId="0" borderId="0" xfId="0" applyFont="1" applyAlignment="1">
      <alignment vertical="top"/>
    </xf>
    <xf numFmtId="0" fontId="18" fillId="0" borderId="0" xfId="0" applyFont="1" applyAlignment="1">
      <alignment vertical="top" wrapText="1"/>
    </xf>
    <xf numFmtId="0" fontId="17" fillId="0" borderId="1" xfId="0" applyFont="1" applyBorder="1" applyAlignment="1">
      <alignment vertical="top" wrapText="1"/>
    </xf>
    <xf numFmtId="0" fontId="0" fillId="0" borderId="0" xfId="0" applyAlignment="1">
      <alignment vertical="top"/>
    </xf>
    <xf numFmtId="3" fontId="18" fillId="0" borderId="3" xfId="0" applyNumberFormat="1" applyFont="1" applyBorder="1" applyAlignment="1">
      <alignment vertical="top"/>
    </xf>
    <xf numFmtId="4" fontId="17" fillId="0" borderId="0" xfId="0" applyNumberFormat="1" applyFont="1" applyAlignment="1">
      <alignment vertical="top" wrapText="1"/>
    </xf>
    <xf numFmtId="0" fontId="17" fillId="4" borderId="3" xfId="0" applyFont="1" applyFill="1" applyBorder="1" applyAlignment="1">
      <alignment vertical="top" wrapText="1"/>
    </xf>
    <xf numFmtId="4" fontId="18" fillId="4" borderId="3" xfId="0" applyNumberFormat="1" applyFont="1" applyFill="1" applyBorder="1" applyAlignment="1">
      <alignment horizontal="right" vertical="top"/>
    </xf>
    <xf numFmtId="4" fontId="17" fillId="4" borderId="3" xfId="0" applyNumberFormat="1" applyFont="1" applyFill="1" applyBorder="1" applyAlignment="1">
      <alignment horizontal="right" vertical="top"/>
    </xf>
    <xf numFmtId="4" fontId="17" fillId="4" borderId="3" xfId="0" applyNumberFormat="1" applyFont="1" applyFill="1" applyBorder="1" applyAlignment="1">
      <alignment vertical="top"/>
    </xf>
    <xf numFmtId="4" fontId="18" fillId="0" borderId="0" xfId="0" applyNumberFormat="1" applyFont="1" applyAlignment="1">
      <alignment horizontal="right" vertical="top"/>
    </xf>
    <xf numFmtId="0" fontId="17" fillId="5" borderId="3" xfId="0" applyFont="1" applyFill="1" applyBorder="1" applyAlignment="1">
      <alignment vertical="top" wrapText="1"/>
    </xf>
    <xf numFmtId="2" fontId="17" fillId="5" borderId="3" xfId="0" applyNumberFormat="1" applyFont="1" applyFill="1" applyBorder="1" applyAlignment="1">
      <alignment vertical="top"/>
    </xf>
    <xf numFmtId="0" fontId="18" fillId="5" borderId="3" xfId="0" applyFont="1" applyFill="1" applyBorder="1" applyAlignment="1">
      <alignment vertical="top" wrapText="1"/>
    </xf>
    <xf numFmtId="9" fontId="17" fillId="5" borderId="3" xfId="0" applyNumberFormat="1" applyFont="1" applyFill="1" applyBorder="1" applyAlignment="1">
      <alignment vertical="top"/>
    </xf>
    <xf numFmtId="4" fontId="17" fillId="0" borderId="0" xfId="0" applyNumberFormat="1" applyFont="1"/>
    <xf numFmtId="3" fontId="18" fillId="0" borderId="0" xfId="0" applyNumberFormat="1" applyFont="1" applyAlignment="1">
      <alignment vertical="top" wrapText="1"/>
    </xf>
    <xf numFmtId="0" fontId="21" fillId="0" borderId="0" xfId="0" applyFont="1" applyAlignment="1">
      <alignment horizontal="left" vertical="top" wrapText="1"/>
    </xf>
    <xf numFmtId="0" fontId="18" fillId="2" borderId="3" xfId="0" applyFont="1" applyFill="1" applyBorder="1" applyAlignment="1" applyProtection="1">
      <alignment horizontal="center" vertical="top"/>
      <protection locked="0"/>
    </xf>
    <xf numFmtId="0" fontId="18" fillId="0" borderId="3" xfId="0" applyFont="1" applyBorder="1" applyAlignment="1">
      <alignment horizontal="center" vertical="top"/>
    </xf>
    <xf numFmtId="0" fontId="18" fillId="0" borderId="3" xfId="0" applyFont="1" applyBorder="1" applyAlignment="1">
      <alignment horizontal="center" vertical="top" wrapText="1"/>
    </xf>
    <xf numFmtId="0" fontId="16" fillId="0" borderId="3" xfId="0" applyFont="1" applyBorder="1" applyAlignment="1">
      <alignment vertical="top" wrapText="1"/>
    </xf>
    <xf numFmtId="0" fontId="18" fillId="0" borderId="0" xfId="0" applyFont="1" applyAlignment="1">
      <alignment horizontal="center" vertical="top" wrapText="1"/>
    </xf>
    <xf numFmtId="4" fontId="16" fillId="0" borderId="0" xfId="0" applyNumberFormat="1" applyFont="1" applyAlignment="1">
      <alignment vertical="distributed" wrapText="1"/>
    </xf>
    <xf numFmtId="0" fontId="16" fillId="0" borderId="0" xfId="0" applyFont="1" applyAlignment="1">
      <alignment horizontal="center" vertical="center"/>
    </xf>
    <xf numFmtId="0" fontId="16" fillId="0" borderId="3" xfId="0" applyFont="1" applyBorder="1" applyAlignment="1">
      <alignment horizontal="center" vertical="center" wrapText="1"/>
    </xf>
    <xf numFmtId="0" fontId="21" fillId="0" borderId="0" xfId="0" applyFont="1" applyAlignment="1">
      <alignment vertical="top" wrapText="1"/>
    </xf>
    <xf numFmtId="0" fontId="20" fillId="0" borderId="0" xfId="0" applyFont="1" applyAlignment="1">
      <alignment vertical="top" wrapText="1"/>
    </xf>
    <xf numFmtId="3" fontId="17" fillId="4" borderId="3" xfId="0" applyNumberFormat="1" applyFont="1" applyFill="1" applyBorder="1" applyAlignment="1">
      <alignment vertical="top" wrapText="1"/>
    </xf>
    <xf numFmtId="4" fontId="18" fillId="0" borderId="0" xfId="0" applyNumberFormat="1" applyFont="1" applyAlignment="1">
      <alignment vertical="top"/>
    </xf>
    <xf numFmtId="4" fontId="16" fillId="0" borderId="0" xfId="5" applyNumberFormat="1" applyFont="1" applyAlignment="1">
      <alignment vertical="distributed"/>
    </xf>
    <xf numFmtId="4" fontId="17" fillId="0" borderId="0" xfId="5" applyNumberFormat="1" applyFont="1"/>
    <xf numFmtId="0" fontId="19" fillId="0" borderId="0" xfId="0" applyFont="1" applyAlignment="1">
      <alignment horizontal="left" vertical="top" wrapText="1"/>
    </xf>
    <xf numFmtId="0" fontId="17" fillId="4" borderId="0" xfId="0" applyFont="1" applyFill="1" applyAlignment="1">
      <alignment vertical="top"/>
    </xf>
    <xf numFmtId="16" fontId="17" fillId="4" borderId="3" xfId="0" applyNumberFormat="1" applyFont="1" applyFill="1" applyBorder="1" applyAlignment="1">
      <alignment horizontal="right" vertical="top" wrapText="1"/>
    </xf>
    <xf numFmtId="4" fontId="17" fillId="0" borderId="3" xfId="0" applyNumberFormat="1" applyFont="1" applyBorder="1" applyAlignment="1" applyProtection="1">
      <alignment vertical="top"/>
      <protection locked="0"/>
    </xf>
    <xf numFmtId="4" fontId="18" fillId="4" borderId="3" xfId="0" applyNumberFormat="1" applyFont="1" applyFill="1" applyBorder="1" applyAlignment="1">
      <alignment vertical="top"/>
    </xf>
    <xf numFmtId="3" fontId="18" fillId="4" borderId="3" xfId="0" applyNumberFormat="1" applyFont="1" applyFill="1" applyBorder="1" applyAlignment="1">
      <alignment vertical="top" wrapText="1"/>
    </xf>
    <xf numFmtId="0" fontId="18" fillId="4" borderId="0" xfId="0" applyFont="1" applyFill="1" applyAlignment="1">
      <alignment vertical="top"/>
    </xf>
    <xf numFmtId="4" fontId="29" fillId="0" borderId="0" xfId="0" applyNumberFormat="1" applyFont="1" applyAlignment="1">
      <alignment vertical="top" wrapText="1"/>
    </xf>
    <xf numFmtId="0" fontId="0" fillId="0" borderId="0" xfId="0" applyAlignment="1">
      <alignment horizontal="left" vertical="top" wrapText="1"/>
    </xf>
    <xf numFmtId="0" fontId="0" fillId="0" borderId="0" xfId="0" applyAlignment="1">
      <alignment vertical="top" wrapText="1"/>
    </xf>
    <xf numFmtId="0" fontId="14" fillId="0" borderId="13" xfId="0" applyFont="1" applyBorder="1" applyAlignment="1">
      <alignment vertical="top" wrapText="1"/>
    </xf>
    <xf numFmtId="0" fontId="0" fillId="0" borderId="6" xfId="0" applyBorder="1" applyAlignment="1">
      <alignment vertical="top" wrapText="1"/>
    </xf>
    <xf numFmtId="4" fontId="0" fillId="0" borderId="8" xfId="0" applyNumberFormat="1" applyBorder="1" applyAlignment="1">
      <alignment horizontal="right" vertical="top" wrapText="1"/>
    </xf>
    <xf numFmtId="4" fontId="14" fillId="0" borderId="8" xfId="0" applyNumberFormat="1" applyFont="1" applyBorder="1" applyAlignment="1">
      <alignment horizontal="right" vertical="top" wrapText="1"/>
    </xf>
    <xf numFmtId="0" fontId="0" fillId="0" borderId="1" xfId="0" applyBorder="1" applyAlignment="1">
      <alignment vertical="top" wrapText="1"/>
    </xf>
    <xf numFmtId="0" fontId="0" fillId="0" borderId="9" xfId="0" applyBorder="1" applyAlignment="1">
      <alignment vertical="top" wrapText="1"/>
    </xf>
    <xf numFmtId="0" fontId="14" fillId="0" borderId="4" xfId="0" applyFont="1" applyBorder="1" applyAlignment="1">
      <alignment vertical="top" wrapText="1"/>
    </xf>
    <xf numFmtId="0" fontId="25" fillId="4" borderId="3" xfId="0" applyFont="1" applyFill="1" applyBorder="1" applyAlignment="1">
      <alignment vertical="top" wrapText="1"/>
    </xf>
    <xf numFmtId="3" fontId="25" fillId="4" borderId="3" xfId="0" applyNumberFormat="1" applyFont="1" applyFill="1" applyBorder="1" applyAlignment="1">
      <alignment vertical="top" wrapText="1"/>
    </xf>
    <xf numFmtId="0" fontId="24" fillId="4" borderId="0" xfId="0" applyFont="1" applyFill="1" applyAlignment="1">
      <alignment vertical="top" wrapText="1"/>
    </xf>
    <xf numFmtId="10" fontId="25" fillId="4" borderId="3" xfId="0" applyNumberFormat="1" applyFont="1" applyFill="1" applyBorder="1" applyAlignment="1">
      <alignment vertical="top" wrapText="1"/>
    </xf>
    <xf numFmtId="10" fontId="25" fillId="4" borderId="0" xfId="0" applyNumberFormat="1" applyFont="1" applyFill="1" applyAlignment="1">
      <alignment vertical="top" wrapText="1"/>
    </xf>
    <xf numFmtId="0" fontId="25" fillId="4" borderId="0" xfId="0" applyFont="1" applyFill="1" applyAlignment="1">
      <alignment vertical="top" wrapText="1"/>
    </xf>
    <xf numFmtId="0" fontId="5" fillId="4" borderId="0" xfId="0" applyFont="1" applyFill="1" applyAlignment="1">
      <alignment vertical="top"/>
    </xf>
    <xf numFmtId="10" fontId="18" fillId="4" borderId="3" xfId="0" applyNumberFormat="1" applyFont="1" applyFill="1" applyBorder="1" applyAlignment="1">
      <alignment horizontal="right" vertical="top"/>
    </xf>
    <xf numFmtId="0" fontId="18" fillId="4" borderId="3" xfId="0" applyFont="1" applyFill="1" applyBorder="1" applyAlignment="1">
      <alignment vertical="top" wrapText="1"/>
    </xf>
    <xf numFmtId="10" fontId="17" fillId="2" borderId="3" xfId="0" applyNumberFormat="1" applyFont="1" applyFill="1" applyBorder="1" applyAlignment="1" applyProtection="1">
      <alignment horizontal="right" vertical="top"/>
      <protection locked="0"/>
    </xf>
    <xf numFmtId="0" fontId="17" fillId="6" borderId="3" xfId="0" applyFont="1" applyFill="1" applyBorder="1" applyAlignment="1" applyProtection="1">
      <alignment vertical="top" wrapText="1"/>
      <protection locked="0"/>
    </xf>
    <xf numFmtId="0" fontId="30" fillId="0" borderId="0" xfId="0" applyFont="1"/>
    <xf numFmtId="3" fontId="18" fillId="0" borderId="3" xfId="0" applyNumberFormat="1" applyFont="1" applyBorder="1" applyAlignment="1">
      <alignment horizontal="center" vertical="center" wrapText="1"/>
    </xf>
    <xf numFmtId="4" fontId="17" fillId="0" borderId="3" xfId="0" applyNumberFormat="1" applyFont="1" applyBorder="1" applyAlignment="1">
      <alignment horizontal="center" vertical="center"/>
    </xf>
    <xf numFmtId="0" fontId="18" fillId="0" borderId="0" xfId="0" applyFont="1" applyAlignment="1">
      <alignment horizontal="left" vertical="top" wrapText="1"/>
    </xf>
    <xf numFmtId="0" fontId="18" fillId="0" borderId="3" xfId="0" applyFont="1" applyBorder="1" applyAlignment="1">
      <alignment horizontal="center" vertical="center"/>
    </xf>
    <xf numFmtId="4" fontId="17" fillId="0" borderId="3" xfId="0" applyNumberFormat="1" applyFont="1" applyBorder="1" applyAlignment="1">
      <alignment horizontal="center" vertical="top"/>
    </xf>
    <xf numFmtId="3" fontId="17" fillId="0" borderId="3" xfId="0" applyNumberFormat="1" applyFont="1" applyBorder="1" applyAlignment="1">
      <alignment horizontal="center" vertical="top"/>
    </xf>
    <xf numFmtId="3" fontId="17" fillId="0" borderId="0" xfId="0" applyNumberFormat="1" applyFont="1" applyAlignment="1">
      <alignment horizontal="center" vertical="top"/>
    </xf>
    <xf numFmtId="0" fontId="0" fillId="0" borderId="0" xfId="0" applyAlignment="1">
      <alignment horizontal="center" vertical="top"/>
    </xf>
    <xf numFmtId="10" fontId="17" fillId="0" borderId="3" xfId="0" applyNumberFormat="1" applyFont="1" applyBorder="1" applyAlignment="1">
      <alignment horizontal="center" vertical="top"/>
    </xf>
    <xf numFmtId="4" fontId="18" fillId="0" borderId="3" xfId="0" applyNumberFormat="1" applyFont="1" applyBorder="1" applyAlignment="1">
      <alignment horizontal="center" vertical="center"/>
    </xf>
    <xf numFmtId="3" fontId="18" fillId="0" borderId="3" xfId="0" applyNumberFormat="1" applyFont="1" applyBorder="1" applyAlignment="1">
      <alignment horizontal="center" vertical="center"/>
    </xf>
    <xf numFmtId="3" fontId="17" fillId="0" borderId="3" xfId="0" applyNumberFormat="1" applyFont="1" applyBorder="1" applyAlignment="1">
      <alignment horizontal="center" vertical="center"/>
    </xf>
    <xf numFmtId="3" fontId="17" fillId="3" borderId="3" xfId="0" applyNumberFormat="1" applyFont="1" applyFill="1" applyBorder="1" applyAlignment="1">
      <alignment horizontal="center" vertical="center"/>
    </xf>
    <xf numFmtId="3" fontId="17" fillId="0" borderId="0" xfId="0" applyNumberFormat="1" applyFont="1" applyAlignment="1">
      <alignment horizontal="center" vertical="center"/>
    </xf>
    <xf numFmtId="0" fontId="0" fillId="0" borderId="0" xfId="0" applyAlignment="1">
      <alignment horizontal="center" vertical="center"/>
    </xf>
    <xf numFmtId="9" fontId="17" fillId="0" borderId="3" xfId="0" applyNumberFormat="1" applyFont="1" applyBorder="1" applyAlignment="1">
      <alignment horizontal="center" vertical="center"/>
    </xf>
    <xf numFmtId="9" fontId="17" fillId="0" borderId="0" xfId="0" applyNumberFormat="1" applyFont="1" applyAlignment="1">
      <alignment horizontal="center" vertical="center"/>
    </xf>
    <xf numFmtId="9" fontId="17" fillId="5" borderId="3" xfId="0" applyNumberFormat="1" applyFont="1" applyFill="1" applyBorder="1" applyAlignment="1">
      <alignment horizontal="center" vertical="center"/>
    </xf>
    <xf numFmtId="0" fontId="17" fillId="0" borderId="3" xfId="0" applyFont="1" applyBorder="1" applyAlignment="1">
      <alignment horizontal="center" vertical="center"/>
    </xf>
    <xf numFmtId="2" fontId="17" fillId="0" borderId="3" xfId="0" applyNumberFormat="1" applyFont="1" applyBorder="1" applyAlignment="1">
      <alignment horizontal="center" vertical="center"/>
    </xf>
    <xf numFmtId="9" fontId="18" fillId="0" borderId="3" xfId="0" applyNumberFormat="1" applyFont="1" applyBorder="1" applyAlignment="1">
      <alignment horizontal="center" vertical="center"/>
    </xf>
    <xf numFmtId="0" fontId="17" fillId="0" borderId="0" xfId="0" applyFont="1" applyAlignment="1">
      <alignment horizontal="center" vertical="center"/>
    </xf>
    <xf numFmtId="0" fontId="8" fillId="0" borderId="0" xfId="0" applyFont="1" applyAlignment="1">
      <alignment horizontal="center" vertical="center"/>
    </xf>
    <xf numFmtId="1" fontId="17" fillId="0" borderId="3" xfId="0" applyNumberFormat="1" applyFont="1" applyBorder="1" applyAlignment="1">
      <alignment horizontal="center" vertical="center"/>
    </xf>
    <xf numFmtId="9" fontId="17" fillId="0" borderId="1" xfId="0" applyNumberFormat="1" applyFont="1" applyBorder="1" applyAlignment="1">
      <alignment horizontal="center" vertical="center"/>
    </xf>
    <xf numFmtId="2" fontId="17" fillId="5" borderId="3" xfId="0" applyNumberFormat="1" applyFont="1" applyFill="1" applyBorder="1" applyAlignment="1">
      <alignment horizontal="center" vertical="center"/>
    </xf>
    <xf numFmtId="4" fontId="17" fillId="7" borderId="3" xfId="0" applyNumberFormat="1" applyFont="1" applyFill="1" applyBorder="1" applyAlignment="1">
      <alignment horizontal="center" vertical="top"/>
    </xf>
    <xf numFmtId="3" fontId="17" fillId="7" borderId="3" xfId="0" applyNumberFormat="1" applyFont="1" applyFill="1" applyBorder="1" applyAlignment="1">
      <alignment horizontal="center" vertical="top"/>
    </xf>
    <xf numFmtId="0" fontId="18" fillId="2" borderId="3" xfId="0" applyFont="1" applyFill="1" applyBorder="1" applyAlignment="1">
      <alignment vertical="center" wrapText="1"/>
    </xf>
    <xf numFmtId="0" fontId="17" fillId="2" borderId="3" xfId="0" applyFont="1" applyFill="1" applyBorder="1" applyAlignment="1">
      <alignment vertical="top" wrapText="1"/>
    </xf>
    <xf numFmtId="0" fontId="33" fillId="0" borderId="0" xfId="10" applyFont="1" applyAlignment="1">
      <alignment horizontal="center" vertical="center"/>
    </xf>
    <xf numFmtId="0" fontId="34" fillId="0" borderId="0" xfId="10" applyFont="1" applyAlignment="1">
      <alignment vertical="center"/>
    </xf>
    <xf numFmtId="0" fontId="35" fillId="0" borderId="0" xfId="10" applyFont="1" applyAlignment="1">
      <alignment vertical="center"/>
    </xf>
    <xf numFmtId="0" fontId="34" fillId="0" borderId="0" xfId="10" applyFont="1" applyAlignment="1">
      <alignment vertical="center" wrapText="1"/>
    </xf>
    <xf numFmtId="0" fontId="33" fillId="0" borderId="0" xfId="10" applyFont="1" applyAlignment="1">
      <alignment horizontal="left" vertical="center" wrapText="1"/>
    </xf>
    <xf numFmtId="0" fontId="33" fillId="0" borderId="0" xfId="10" applyFont="1" applyAlignment="1">
      <alignment horizontal="right" vertical="center"/>
    </xf>
    <xf numFmtId="4" fontId="36" fillId="0" borderId="3" xfId="10" applyNumberFormat="1" applyFont="1" applyBorder="1" applyAlignment="1">
      <alignment horizontal="center" vertical="center" wrapText="1"/>
    </xf>
    <xf numFmtId="49" fontId="36" fillId="0" borderId="3" xfId="10" applyNumberFormat="1" applyFont="1" applyBorder="1" applyAlignment="1">
      <alignment horizontal="center" vertical="center"/>
    </xf>
    <xf numFmtId="0" fontId="35" fillId="0" borderId="3" xfId="10" applyFont="1" applyBorder="1" applyAlignment="1">
      <alignment horizontal="center" vertical="center"/>
    </xf>
    <xf numFmtId="0" fontId="38" fillId="4" borderId="3" xfId="10" applyFont="1" applyFill="1" applyBorder="1" applyAlignment="1">
      <alignment vertical="center" wrapText="1"/>
    </xf>
    <xf numFmtId="4" fontId="38" fillId="4" borderId="3" xfId="10" applyNumberFormat="1" applyFont="1" applyFill="1" applyBorder="1" applyAlignment="1" applyProtection="1">
      <alignment horizontal="right" vertical="center"/>
      <protection locked="0"/>
    </xf>
    <xf numFmtId="49" fontId="38" fillId="8" borderId="3" xfId="10" applyNumberFormat="1" applyFont="1" applyFill="1" applyBorder="1" applyAlignment="1">
      <alignment horizontal="center" vertical="center"/>
    </xf>
    <xf numFmtId="0" fontId="36" fillId="8" borderId="3" xfId="10" applyFont="1" applyFill="1" applyBorder="1" applyAlignment="1">
      <alignment horizontal="right" vertical="center" wrapText="1"/>
    </xf>
    <xf numFmtId="4" fontId="36" fillId="8" borderId="3" xfId="10" applyNumberFormat="1" applyFont="1" applyFill="1" applyBorder="1" applyAlignment="1">
      <alignment horizontal="right" vertical="center"/>
    </xf>
    <xf numFmtId="0" fontId="33" fillId="0" borderId="0" xfId="10" applyFont="1" applyAlignment="1">
      <alignment vertical="center" wrapText="1"/>
    </xf>
    <xf numFmtId="0" fontId="33" fillId="0" borderId="0" xfId="10" applyFont="1" applyAlignment="1">
      <alignment vertical="center"/>
    </xf>
    <xf numFmtId="49" fontId="38" fillId="0" borderId="3" xfId="10" applyNumberFormat="1" applyFont="1" applyBorder="1" applyAlignment="1">
      <alignment horizontal="center" vertical="center"/>
    </xf>
    <xf numFmtId="0" fontId="38" fillId="4" borderId="3" xfId="0" applyFont="1" applyFill="1" applyBorder="1" applyAlignment="1">
      <alignment vertical="center" wrapText="1"/>
    </xf>
    <xf numFmtId="2" fontId="38" fillId="0" borderId="3" xfId="10" applyNumberFormat="1" applyFont="1" applyBorder="1" applyAlignment="1">
      <alignment horizontal="center" vertical="center"/>
    </xf>
    <xf numFmtId="4" fontId="34" fillId="0" borderId="0" xfId="10" applyNumberFormat="1" applyFont="1" applyAlignment="1">
      <alignment vertical="center"/>
    </xf>
    <xf numFmtId="0" fontId="39" fillId="0" borderId="3" xfId="10" applyFont="1" applyBorder="1" applyAlignment="1">
      <alignment horizontal="center" vertical="center"/>
    </xf>
    <xf numFmtId="0" fontId="38" fillId="8" borderId="3" xfId="10" applyFont="1" applyFill="1" applyBorder="1" applyAlignment="1">
      <alignment horizontal="center" vertical="center"/>
    </xf>
    <xf numFmtId="49" fontId="36" fillId="4" borderId="3" xfId="10" applyNumberFormat="1" applyFont="1" applyFill="1" applyBorder="1" applyAlignment="1">
      <alignment horizontal="center" vertical="center"/>
    </xf>
    <xf numFmtId="0" fontId="35" fillId="4" borderId="3" xfId="10" applyFont="1" applyFill="1" applyBorder="1" applyAlignment="1">
      <alignment horizontal="center" vertical="center"/>
    </xf>
    <xf numFmtId="0" fontId="34" fillId="4" borderId="0" xfId="10" applyFont="1" applyFill="1" applyAlignment="1">
      <alignment vertical="center"/>
    </xf>
    <xf numFmtId="0" fontId="40" fillId="0" borderId="0" xfId="10" applyFont="1" applyAlignment="1">
      <alignment vertical="center" wrapText="1"/>
    </xf>
    <xf numFmtId="0" fontId="39" fillId="0" borderId="3" xfId="10" applyFont="1" applyBorder="1" applyAlignment="1" applyProtection="1">
      <alignment horizontal="center" vertical="center"/>
      <protection hidden="1"/>
    </xf>
    <xf numFmtId="0" fontId="34" fillId="0" borderId="0" xfId="10" applyFont="1" applyAlignment="1" applyProtection="1">
      <alignment vertical="center" wrapText="1"/>
      <protection hidden="1"/>
    </xf>
    <xf numFmtId="0" fontId="37" fillId="0" borderId="3" xfId="10" applyFont="1" applyBorder="1" applyAlignment="1" applyProtection="1">
      <alignment horizontal="center" vertical="center"/>
      <protection hidden="1"/>
    </xf>
    <xf numFmtId="49" fontId="38" fillId="4" borderId="3" xfId="10" applyNumberFormat="1" applyFont="1" applyFill="1" applyBorder="1" applyAlignment="1">
      <alignment horizontal="center" vertical="center"/>
    </xf>
    <xf numFmtId="0" fontId="38" fillId="0" borderId="3" xfId="0" applyFont="1" applyBorder="1" applyAlignment="1">
      <alignment horizontal="left" vertical="center" wrapText="1"/>
    </xf>
    <xf numFmtId="0" fontId="42" fillId="0" borderId="3" xfId="0" applyFont="1" applyBorder="1" applyAlignment="1">
      <alignment horizontal="center" vertical="center" wrapText="1"/>
    </xf>
    <xf numFmtId="0" fontId="36" fillId="4" borderId="3" xfId="10" applyFont="1" applyFill="1" applyBorder="1" applyAlignment="1">
      <alignment horizontal="right" vertical="center" wrapText="1"/>
    </xf>
    <xf numFmtId="4" fontId="36" fillId="4" borderId="3" xfId="10" applyNumberFormat="1" applyFont="1" applyFill="1" applyBorder="1" applyAlignment="1">
      <alignment horizontal="right" vertical="center"/>
    </xf>
    <xf numFmtId="49" fontId="38" fillId="9" borderId="3" xfId="10" applyNumberFormat="1" applyFont="1" applyFill="1" applyBorder="1" applyAlignment="1">
      <alignment horizontal="center" vertical="center"/>
    </xf>
    <xf numFmtId="0" fontId="36" fillId="9" borderId="3" xfId="10" applyFont="1" applyFill="1" applyBorder="1" applyAlignment="1">
      <alignment horizontal="right" vertical="center" wrapText="1"/>
    </xf>
    <xf numFmtId="4" fontId="36" fillId="9" borderId="3" xfId="10" applyNumberFormat="1" applyFont="1" applyFill="1" applyBorder="1" applyAlignment="1">
      <alignment horizontal="right" vertical="center"/>
    </xf>
    <xf numFmtId="4" fontId="33" fillId="0" borderId="0" xfId="10" applyNumberFormat="1" applyFont="1" applyAlignment="1" applyProtection="1">
      <alignment vertical="center"/>
      <protection hidden="1"/>
    </xf>
    <xf numFmtId="0" fontId="38" fillId="0" borderId="0" xfId="0" applyFont="1" applyAlignment="1">
      <alignment horizontal="center" vertical="center"/>
    </xf>
    <xf numFmtId="4" fontId="34" fillId="0" borderId="0" xfId="10" applyNumberFormat="1" applyFont="1" applyAlignment="1">
      <alignment horizontal="right" vertical="center"/>
    </xf>
    <xf numFmtId="0" fontId="39" fillId="0" borderId="0" xfId="10" applyFont="1" applyAlignment="1" applyProtection="1">
      <alignment vertical="center"/>
      <protection hidden="1"/>
    </xf>
    <xf numFmtId="49" fontId="34" fillId="0" borderId="0" xfId="10" applyNumberFormat="1" applyFont="1" applyAlignment="1">
      <alignment horizontal="center" vertical="center"/>
    </xf>
    <xf numFmtId="4" fontId="43" fillId="0" borderId="0" xfId="10" applyNumberFormat="1" applyFont="1" applyAlignment="1">
      <alignment horizontal="right" vertical="center"/>
    </xf>
    <xf numFmtId="0" fontId="44" fillId="0" borderId="0" xfId="10" applyFont="1" applyAlignment="1" applyProtection="1">
      <alignment vertical="center"/>
      <protection hidden="1"/>
    </xf>
    <xf numFmtId="0" fontId="43" fillId="0" borderId="0" xfId="10" applyFont="1" applyAlignment="1" applyProtection="1">
      <alignment vertical="center" wrapText="1"/>
      <protection hidden="1"/>
    </xf>
    <xf numFmtId="0" fontId="43" fillId="0" borderId="0" xfId="10" applyFont="1" applyAlignment="1">
      <alignment vertical="center"/>
    </xf>
    <xf numFmtId="0" fontId="22" fillId="0" borderId="3" xfId="10" applyFont="1" applyBorder="1" applyAlignment="1">
      <alignment horizontal="center" vertical="center" wrapText="1"/>
    </xf>
    <xf numFmtId="0" fontId="22" fillId="0" borderId="3" xfId="10" applyFont="1" applyBorder="1" applyAlignment="1" applyProtection="1">
      <alignment horizontal="center" vertical="center" wrapText="1"/>
      <protection locked="0"/>
    </xf>
    <xf numFmtId="4" fontId="45" fillId="0" borderId="0" xfId="10" applyNumberFormat="1" applyFont="1" applyAlignment="1">
      <alignment horizontal="right" vertical="center"/>
    </xf>
    <xf numFmtId="0" fontId="16" fillId="0" borderId="3" xfId="10" applyFont="1" applyBorder="1" applyAlignment="1">
      <alignment horizontal="center" vertical="center" wrapText="1"/>
    </xf>
    <xf numFmtId="0" fontId="22" fillId="0" borderId="3" xfId="10" applyFont="1" applyBorder="1" applyAlignment="1">
      <alignment horizontal="left" vertical="center" wrapText="1"/>
    </xf>
    <xf numFmtId="4" fontId="22" fillId="0" borderId="3" xfId="10" applyNumberFormat="1" applyFont="1" applyBorder="1" applyAlignment="1">
      <alignment horizontal="center" vertical="center"/>
    </xf>
    <xf numFmtId="9" fontId="46" fillId="0" borderId="6" xfId="9" applyFont="1" applyBorder="1" applyAlignment="1" applyProtection="1">
      <alignment vertical="center"/>
    </xf>
    <xf numFmtId="9" fontId="46" fillId="0" borderId="0" xfId="9" applyFont="1" applyBorder="1" applyAlignment="1" applyProtection="1">
      <alignment vertical="center"/>
    </xf>
    <xf numFmtId="9" fontId="47" fillId="0" borderId="0" xfId="9" applyFont="1" applyBorder="1" applyAlignment="1" applyProtection="1">
      <alignment vertical="center"/>
    </xf>
    <xf numFmtId="4" fontId="43" fillId="0" borderId="0" xfId="10" applyNumberFormat="1" applyFont="1" applyAlignment="1" applyProtection="1">
      <alignment horizontal="right" vertical="center" wrapText="1"/>
      <protection hidden="1"/>
    </xf>
    <xf numFmtId="0" fontId="16" fillId="0" borderId="3" xfId="10" applyFont="1" applyBorder="1" applyAlignment="1">
      <alignment horizontal="left" vertical="center" wrapText="1"/>
    </xf>
    <xf numFmtId="4" fontId="16" fillId="0" borderId="3" xfId="10" applyNumberFormat="1" applyFont="1" applyBorder="1" applyAlignment="1">
      <alignment horizontal="center" vertical="center"/>
    </xf>
    <xf numFmtId="4" fontId="47" fillId="0" borderId="0" xfId="10" applyNumberFormat="1" applyFont="1" applyAlignment="1">
      <alignment horizontal="right" vertical="center"/>
    </xf>
    <xf numFmtId="0" fontId="49" fillId="4" borderId="0" xfId="0" applyFont="1" applyFill="1" applyAlignment="1" applyProtection="1">
      <alignment vertical="center"/>
      <protection locked="0"/>
    </xf>
    <xf numFmtId="0" fontId="38" fillId="0" borderId="0" xfId="10" applyFont="1" applyAlignment="1">
      <alignment horizontal="right" vertical="center"/>
    </xf>
    <xf numFmtId="0" fontId="44" fillId="0" borderId="0" xfId="10" applyFont="1" applyAlignment="1">
      <alignment vertical="center"/>
    </xf>
    <xf numFmtId="49" fontId="16" fillId="0" borderId="3" xfId="10" applyNumberFormat="1" applyFont="1" applyBorder="1" applyAlignment="1">
      <alignment horizontal="center" vertical="center"/>
    </xf>
    <xf numFmtId="0" fontId="51" fillId="0" borderId="0" xfId="10" applyFont="1" applyAlignment="1" applyProtection="1">
      <alignment vertical="center" wrapText="1"/>
      <protection locked="0"/>
    </xf>
    <xf numFmtId="0" fontId="43" fillId="0" borderId="0" xfId="10" applyFont="1" applyAlignment="1">
      <alignment vertical="center" wrapText="1"/>
    </xf>
    <xf numFmtId="9" fontId="39" fillId="0" borderId="0" xfId="10" applyNumberFormat="1" applyFont="1" applyAlignment="1">
      <alignment vertical="center"/>
    </xf>
    <xf numFmtId="4" fontId="16" fillId="10" borderId="3" xfId="10" applyNumberFormat="1" applyFont="1" applyFill="1" applyBorder="1" applyAlignment="1" applyProtection="1">
      <alignment horizontal="center" vertical="center"/>
      <protection locked="0"/>
    </xf>
    <xf numFmtId="0" fontId="52" fillId="0" borderId="0" xfId="0" applyFont="1" applyAlignment="1">
      <alignment vertical="top" wrapText="1"/>
    </xf>
    <xf numFmtId="0" fontId="53" fillId="0" borderId="0" xfId="0" applyFont="1"/>
    <xf numFmtId="1" fontId="53" fillId="0" borderId="0" xfId="0" applyNumberFormat="1" applyFont="1"/>
    <xf numFmtId="0" fontId="54" fillId="8" borderId="23" xfId="0" applyFont="1" applyFill="1" applyBorder="1" applyAlignment="1">
      <alignment horizontal="center" vertical="center" wrapText="1"/>
    </xf>
    <xf numFmtId="0" fontId="54" fillId="8" borderId="25" xfId="0" applyFont="1" applyFill="1" applyBorder="1" applyAlignment="1">
      <alignment horizontal="center" vertical="center" wrapText="1"/>
    </xf>
    <xf numFmtId="0" fontId="54" fillId="8" borderId="28" xfId="0" applyFont="1" applyFill="1" applyBorder="1" applyAlignment="1">
      <alignment horizontal="center" vertical="center" wrapText="1"/>
    </xf>
    <xf numFmtId="0" fontId="54" fillId="8" borderId="29" xfId="0" applyFont="1" applyFill="1" applyBorder="1" applyAlignment="1">
      <alignment horizontal="center" vertical="center" wrapText="1"/>
    </xf>
    <xf numFmtId="0" fontId="52" fillId="0" borderId="3" xfId="0" applyFont="1" applyBorder="1" applyAlignment="1">
      <alignment horizontal="center" vertical="center" wrapText="1"/>
    </xf>
    <xf numFmtId="4" fontId="52" fillId="0" borderId="3" xfId="0" applyNumberFormat="1" applyFont="1" applyBorder="1" applyAlignment="1">
      <alignment horizontal="center" vertical="center" wrapText="1"/>
    </xf>
    <xf numFmtId="10" fontId="52" fillId="0" borderId="3" xfId="0" applyNumberFormat="1" applyFont="1" applyBorder="1" applyAlignment="1">
      <alignment horizontal="center" vertical="center" wrapText="1"/>
    </xf>
    <xf numFmtId="10" fontId="52" fillId="6" borderId="3" xfId="0" applyNumberFormat="1" applyFont="1" applyFill="1" applyBorder="1" applyAlignment="1">
      <alignment horizontal="center" vertical="center" wrapText="1"/>
    </xf>
    <xf numFmtId="4" fontId="53" fillId="8" borderId="32" xfId="0" applyNumberFormat="1" applyFont="1" applyFill="1" applyBorder="1" applyAlignment="1">
      <alignment horizontal="center" vertical="center" wrapText="1"/>
    </xf>
    <xf numFmtId="10" fontId="52" fillId="8" borderId="33" xfId="0" applyNumberFormat="1" applyFont="1" applyFill="1" applyBorder="1" applyAlignment="1">
      <alignment horizontal="center" vertical="center" wrapText="1"/>
    </xf>
    <xf numFmtId="0" fontId="52" fillId="0" borderId="0" xfId="0" applyFont="1" applyAlignment="1">
      <alignment vertical="center"/>
    </xf>
    <xf numFmtId="10" fontId="52" fillId="0" borderId="0" xfId="0" applyNumberFormat="1" applyFont="1" applyAlignment="1">
      <alignment vertical="top" wrapText="1"/>
    </xf>
    <xf numFmtId="0" fontId="38" fillId="0" borderId="0" xfId="0" applyFont="1" applyAlignment="1">
      <alignment vertical="top"/>
    </xf>
    <xf numFmtId="0" fontId="38" fillId="0" borderId="0" xfId="0" applyFont="1" applyAlignment="1">
      <alignment horizontal="left" vertical="top"/>
    </xf>
    <xf numFmtId="4" fontId="36" fillId="0" borderId="0" xfId="0" applyNumberFormat="1" applyFont="1" applyAlignment="1">
      <alignment horizontal="center" vertical="top"/>
    </xf>
    <xf numFmtId="4" fontId="38" fillId="0" borderId="0" xfId="0" applyNumberFormat="1" applyFont="1" applyAlignment="1">
      <alignment horizontal="right" vertical="top"/>
    </xf>
    <xf numFmtId="4" fontId="36" fillId="0" borderId="3" xfId="0" applyNumberFormat="1" applyFont="1" applyBorder="1" applyAlignment="1">
      <alignment horizontal="center" vertical="center"/>
    </xf>
    <xf numFmtId="0" fontId="34" fillId="0" borderId="0" xfId="0" applyFont="1" applyAlignment="1">
      <alignment horizontal="center" vertical="top"/>
    </xf>
    <xf numFmtId="3" fontId="36" fillId="0" borderId="3" xfId="0" applyNumberFormat="1" applyFont="1" applyBorder="1" applyAlignment="1">
      <alignment horizontal="left" vertical="center"/>
    </xf>
    <xf numFmtId="3" fontId="33" fillId="0" borderId="0" xfId="0" applyNumberFormat="1" applyFont="1" applyAlignment="1">
      <alignment horizontal="center" vertical="center"/>
    </xf>
    <xf numFmtId="3" fontId="33" fillId="0" borderId="0" xfId="0" applyNumberFormat="1" applyFont="1" applyAlignment="1">
      <alignment horizontal="center" vertical="top"/>
    </xf>
    <xf numFmtId="3" fontId="38" fillId="0" borderId="3" xfId="0" applyNumberFormat="1" applyFont="1" applyBorder="1" applyAlignment="1">
      <alignment horizontal="left" vertical="center"/>
    </xf>
    <xf numFmtId="3" fontId="38" fillId="0" borderId="3" xfId="0" applyNumberFormat="1" applyFont="1" applyBorder="1" applyAlignment="1">
      <alignment horizontal="left" vertical="center" wrapText="1"/>
    </xf>
    <xf numFmtId="4" fontId="33" fillId="0" borderId="3" xfId="0" applyNumberFormat="1" applyFont="1" applyBorder="1" applyAlignment="1">
      <alignment horizontal="right" vertical="center"/>
    </xf>
    <xf numFmtId="4" fontId="38" fillId="2" borderId="3" xfId="0" applyNumberFormat="1" applyFont="1" applyFill="1" applyBorder="1" applyAlignment="1" applyProtection="1">
      <alignment horizontal="right" vertical="center"/>
      <protection locked="0"/>
    </xf>
    <xf numFmtId="3" fontId="34" fillId="0" borderId="0" xfId="0" applyNumberFormat="1" applyFont="1" applyAlignment="1">
      <alignment horizontal="center" vertical="top"/>
    </xf>
    <xf numFmtId="4" fontId="38" fillId="5" borderId="3" xfId="0" applyNumberFormat="1" applyFont="1" applyFill="1" applyBorder="1" applyAlignment="1" applyProtection="1">
      <alignment horizontal="right" vertical="center"/>
      <protection locked="0"/>
    </xf>
    <xf numFmtId="3" fontId="36" fillId="0" borderId="3" xfId="0" applyNumberFormat="1" applyFont="1" applyBorder="1" applyAlignment="1">
      <alignment horizontal="right" vertical="center"/>
    </xf>
    <xf numFmtId="4" fontId="36" fillId="0" borderId="3" xfId="0" applyNumberFormat="1" applyFont="1" applyBorder="1" applyAlignment="1">
      <alignment horizontal="right" vertical="center"/>
    </xf>
    <xf numFmtId="3" fontId="36" fillId="0" borderId="3" xfId="0" applyNumberFormat="1" applyFont="1" applyBorder="1" applyAlignment="1">
      <alignment horizontal="right" vertical="center" wrapText="1"/>
    </xf>
    <xf numFmtId="3" fontId="38" fillId="0" borderId="3" xfId="0" applyNumberFormat="1" applyFont="1" applyBorder="1" applyAlignment="1">
      <alignment vertical="center" wrapText="1"/>
    </xf>
    <xf numFmtId="49" fontId="33" fillId="0" borderId="3" xfId="0" applyNumberFormat="1" applyFont="1" applyBorder="1" applyAlignment="1">
      <alignment horizontal="left" vertical="center"/>
    </xf>
    <xf numFmtId="0" fontId="33" fillId="0" borderId="3" xfId="0" applyFont="1" applyBorder="1" applyAlignment="1">
      <alignment horizontal="right" vertical="center" wrapText="1"/>
    </xf>
    <xf numFmtId="0" fontId="33" fillId="0" borderId="3" xfId="0" applyFont="1" applyBorder="1" applyAlignment="1">
      <alignment horizontal="right" vertical="center"/>
    </xf>
    <xf numFmtId="0" fontId="33" fillId="0" borderId="3" xfId="0" applyFont="1" applyBorder="1" applyAlignment="1">
      <alignment horizontal="left" vertical="center"/>
    </xf>
    <xf numFmtId="4" fontId="33" fillId="0" borderId="0" xfId="0" applyNumberFormat="1" applyFont="1" applyAlignment="1">
      <alignment horizontal="center" vertical="center"/>
    </xf>
    <xf numFmtId="0" fontId="34" fillId="0" borderId="0" xfId="0" applyFont="1" applyAlignment="1">
      <alignment horizontal="right" vertical="center"/>
    </xf>
    <xf numFmtId="0" fontId="55" fillId="0" borderId="0" xfId="0" applyFont="1" applyAlignment="1">
      <alignment horizontal="left" vertical="center"/>
    </xf>
    <xf numFmtId="4" fontId="55" fillId="0" borderId="0" xfId="0" applyNumberFormat="1" applyFont="1" applyAlignment="1">
      <alignment horizontal="center" vertical="center"/>
    </xf>
    <xf numFmtId="9" fontId="55" fillId="0" borderId="0" xfId="9" applyFont="1" applyFill="1" applyBorder="1" applyAlignment="1" applyProtection="1">
      <alignment horizontal="center" vertical="center"/>
    </xf>
    <xf numFmtId="3" fontId="34" fillId="0" borderId="0" xfId="0" applyNumberFormat="1" applyFont="1" applyAlignment="1">
      <alignment horizontal="center" vertical="center"/>
    </xf>
    <xf numFmtId="0" fontId="38" fillId="0" borderId="0" xfId="0" applyFont="1" applyAlignment="1">
      <alignment horizontal="right" vertical="center"/>
    </xf>
    <xf numFmtId="0" fontId="41" fillId="0" borderId="3" xfId="0" applyFont="1" applyBorder="1" applyAlignment="1">
      <alignment horizontal="left" vertical="center"/>
    </xf>
    <xf numFmtId="4" fontId="56" fillId="0" borderId="3" xfId="0" applyNumberFormat="1" applyFont="1" applyBorder="1" applyAlignment="1">
      <alignment horizontal="center" vertical="center"/>
    </xf>
    <xf numFmtId="4" fontId="57" fillId="0" borderId="3" xfId="0" applyNumberFormat="1" applyFont="1" applyBorder="1" applyAlignment="1">
      <alignment horizontal="center" vertical="center"/>
    </xf>
    <xf numFmtId="4" fontId="38" fillId="0" borderId="3" xfId="0" applyNumberFormat="1" applyFont="1" applyBorder="1" applyAlignment="1">
      <alignment horizontal="center" vertical="center"/>
    </xf>
    <xf numFmtId="0" fontId="38" fillId="0" borderId="0" xfId="0" applyFont="1"/>
    <xf numFmtId="0" fontId="38" fillId="0" borderId="3" xfId="0" applyFont="1" applyBorder="1" applyAlignment="1">
      <alignment horizontal="left" vertical="center"/>
    </xf>
    <xf numFmtId="0" fontId="34" fillId="0" borderId="0" xfId="0" applyFont="1" applyAlignment="1">
      <alignment horizontal="center" vertical="center"/>
    </xf>
    <xf numFmtId="0" fontId="33" fillId="0" borderId="3" xfId="0" applyFont="1" applyBorder="1" applyAlignment="1">
      <alignment vertical="center" wrapText="1"/>
    </xf>
    <xf numFmtId="4" fontId="33" fillId="0" borderId="3" xfId="0" applyNumberFormat="1" applyFont="1" applyBorder="1" applyAlignment="1">
      <alignment horizontal="center" vertical="center"/>
    </xf>
    <xf numFmtId="0" fontId="33" fillId="0" borderId="0" xfId="0" applyFont="1" applyAlignment="1">
      <alignment horizontal="center" vertical="center"/>
    </xf>
    <xf numFmtId="4" fontId="34" fillId="0" borderId="0" xfId="0" applyNumberFormat="1" applyFont="1" applyAlignment="1">
      <alignment horizontal="center" vertical="center"/>
    </xf>
    <xf numFmtId="4" fontId="38" fillId="4" borderId="3" xfId="0" applyNumberFormat="1" applyFont="1" applyFill="1" applyBorder="1" applyAlignment="1">
      <alignment horizontal="center" vertical="center"/>
    </xf>
    <xf numFmtId="0" fontId="33" fillId="0" borderId="0" xfId="0" applyFont="1" applyAlignment="1">
      <alignment horizontal="right" vertical="center"/>
    </xf>
    <xf numFmtId="0" fontId="33" fillId="0" borderId="0" xfId="0" applyFont="1" applyAlignment="1">
      <alignment horizontal="left" vertical="center"/>
    </xf>
    <xf numFmtId="4" fontId="36" fillId="0" borderId="0" xfId="0" applyNumberFormat="1" applyFont="1" applyAlignment="1">
      <alignment horizontal="center"/>
    </xf>
    <xf numFmtId="4" fontId="38" fillId="0" borderId="0" xfId="0" applyNumberFormat="1" applyFont="1" applyAlignment="1">
      <alignment horizontal="center"/>
    </xf>
    <xf numFmtId="4" fontId="36" fillId="0" borderId="0" xfId="0" applyNumberFormat="1" applyFont="1" applyAlignment="1">
      <alignment horizontal="right" vertical="top"/>
    </xf>
    <xf numFmtId="0" fontId="38" fillId="0" borderId="0" xfId="0" applyFont="1" applyAlignment="1">
      <alignment vertical="top" wrapText="1"/>
    </xf>
    <xf numFmtId="0" fontId="18" fillId="11" borderId="3" xfId="0" applyFont="1" applyFill="1" applyBorder="1" applyAlignment="1">
      <alignment horizontal="center" vertical="top"/>
    </xf>
    <xf numFmtId="0" fontId="18" fillId="12" borderId="3" xfId="0" applyFont="1" applyFill="1" applyBorder="1" applyAlignment="1">
      <alignment horizontal="center" vertical="top"/>
    </xf>
    <xf numFmtId="0" fontId="34" fillId="0" borderId="3" xfId="10" applyFont="1" applyBorder="1" applyAlignment="1">
      <alignment vertical="center" wrapText="1"/>
    </xf>
    <xf numFmtId="0" fontId="34" fillId="0" borderId="3" xfId="10" applyFont="1" applyBorder="1" applyAlignment="1" applyProtection="1">
      <alignment vertical="center" wrapText="1"/>
      <protection hidden="1"/>
    </xf>
    <xf numFmtId="0" fontId="33" fillId="0" borderId="3" xfId="10" applyFont="1" applyBorder="1" applyAlignment="1" applyProtection="1">
      <alignment vertical="center" wrapText="1"/>
      <protection hidden="1"/>
    </xf>
    <xf numFmtId="0" fontId="38" fillId="0" borderId="3" xfId="10" applyFont="1" applyBorder="1" applyAlignment="1">
      <alignment horizontal="left" vertical="center"/>
    </xf>
    <xf numFmtId="0" fontId="0" fillId="0" borderId="0" xfId="0" applyAlignment="1">
      <alignment wrapText="1"/>
    </xf>
    <xf numFmtId="0" fontId="0" fillId="0" borderId="0" xfId="0" applyAlignment="1">
      <alignment horizontal="center" vertical="center" wrapText="1"/>
    </xf>
    <xf numFmtId="0" fontId="59" fillId="0" borderId="0" xfId="0" applyFont="1"/>
    <xf numFmtId="0" fontId="59" fillId="0" borderId="3" xfId="0" applyFont="1" applyBorder="1"/>
    <xf numFmtId="0" fontId="58" fillId="13" borderId="34" xfId="0" applyFont="1" applyFill="1" applyBorder="1" applyAlignment="1">
      <alignment horizontal="center" vertical="center" wrapText="1"/>
    </xf>
    <xf numFmtId="0" fontId="58" fillId="13" borderId="35" xfId="0" applyFont="1" applyFill="1" applyBorder="1" applyAlignment="1">
      <alignment horizontal="center" vertical="center" wrapText="1"/>
    </xf>
    <xf numFmtId="0" fontId="58" fillId="13" borderId="36" xfId="0" applyFont="1" applyFill="1" applyBorder="1" applyAlignment="1">
      <alignment horizontal="center" vertical="center" wrapText="1"/>
    </xf>
    <xf numFmtId="0" fontId="0" fillId="0" borderId="3" xfId="0" applyBorder="1"/>
    <xf numFmtId="3" fontId="36" fillId="0" borderId="4" xfId="0" applyNumberFormat="1" applyFont="1" applyBorder="1" applyAlignment="1">
      <alignment vertical="center"/>
    </xf>
    <xf numFmtId="4" fontId="18" fillId="6" borderId="0" xfId="0" applyNumberFormat="1" applyFont="1" applyFill="1" applyAlignment="1">
      <alignment horizontal="right" vertical="top"/>
    </xf>
    <xf numFmtId="0" fontId="34" fillId="0" borderId="3" xfId="10" applyFont="1" applyBorder="1" applyAlignment="1">
      <alignment horizontal="center" vertical="center" wrapText="1"/>
    </xf>
    <xf numFmtId="0" fontId="38" fillId="0" borderId="3" xfId="10" applyFont="1" applyBorder="1" applyAlignment="1">
      <alignment horizontal="center" vertical="center" wrapText="1"/>
    </xf>
    <xf numFmtId="0" fontId="34" fillId="4" borderId="3" xfId="10" applyFont="1" applyFill="1" applyBorder="1" applyAlignment="1">
      <alignment horizontal="center" vertical="center" wrapText="1"/>
    </xf>
    <xf numFmtId="0" fontId="38" fillId="0" borderId="3" xfId="10" applyFont="1" applyBorder="1" applyAlignment="1" applyProtection="1">
      <alignment horizontal="center" vertical="center" wrapText="1"/>
      <protection hidden="1"/>
    </xf>
    <xf numFmtId="0" fontId="36" fillId="0" borderId="3" xfId="10" applyFont="1" applyBorder="1" applyAlignment="1" applyProtection="1">
      <alignment horizontal="center" vertical="center" wrapText="1"/>
      <protection hidden="1"/>
    </xf>
    <xf numFmtId="0" fontId="38" fillId="0" borderId="0" xfId="10" applyFont="1" applyAlignment="1" applyProtection="1">
      <alignment vertical="center" wrapText="1"/>
      <protection hidden="1"/>
    </xf>
    <xf numFmtId="9" fontId="38" fillId="0" borderId="0" xfId="10" applyNumberFormat="1" applyFont="1" applyAlignment="1">
      <alignment vertical="center" wrapText="1"/>
    </xf>
    <xf numFmtId="0" fontId="34" fillId="0" borderId="3" xfId="10" applyFont="1" applyBorder="1" applyAlignment="1" applyProtection="1">
      <alignment horizontal="center" vertical="center" wrapText="1"/>
      <protection hidden="1"/>
    </xf>
    <xf numFmtId="0" fontId="33" fillId="0" borderId="3" xfId="10" applyFont="1" applyBorder="1" applyAlignment="1" applyProtection="1">
      <alignment horizontal="center" vertical="center" wrapText="1"/>
      <protection hidden="1"/>
    </xf>
    <xf numFmtId="4" fontId="43" fillId="0" borderId="0" xfId="10" applyNumberFormat="1" applyFont="1" applyAlignment="1" applyProtection="1">
      <alignment vertical="center" wrapText="1"/>
      <protection hidden="1"/>
    </xf>
    <xf numFmtId="4" fontId="34" fillId="0" borderId="0" xfId="10" applyNumberFormat="1" applyFont="1" applyAlignment="1">
      <alignment vertical="center" wrapText="1"/>
    </xf>
    <xf numFmtId="0" fontId="34" fillId="0" borderId="3" xfId="10" applyFont="1" applyBorder="1" applyAlignment="1">
      <alignment horizontal="left" vertical="center" wrapText="1"/>
    </xf>
    <xf numFmtId="4" fontId="36" fillId="8" borderId="3" xfId="10" applyNumberFormat="1" applyFont="1" applyFill="1" applyBorder="1" applyAlignment="1">
      <alignment horizontal="left" vertical="center"/>
    </xf>
    <xf numFmtId="0" fontId="34" fillId="0" borderId="3" xfId="1" applyFont="1" applyBorder="1" applyAlignment="1">
      <alignment horizontal="left" vertical="top" wrapText="1"/>
    </xf>
    <xf numFmtId="4" fontId="36" fillId="8" borderId="3" xfId="10" applyNumberFormat="1" applyFont="1" applyFill="1" applyBorder="1" applyAlignment="1">
      <alignment horizontal="center" vertical="center"/>
    </xf>
    <xf numFmtId="0" fontId="35" fillId="0" borderId="3" xfId="10" applyFont="1" applyBorder="1" applyAlignment="1">
      <alignment horizontal="center" vertical="center" wrapText="1"/>
    </xf>
    <xf numFmtId="0" fontId="34" fillId="0" borderId="3" xfId="1" applyFont="1" applyBorder="1" applyAlignment="1">
      <alignment vertical="top" wrapText="1"/>
    </xf>
    <xf numFmtId="0" fontId="38" fillId="0" borderId="3" xfId="1" applyFont="1" applyBorder="1" applyAlignment="1">
      <alignment horizontal="left" vertical="top" wrapText="1"/>
    </xf>
    <xf numFmtId="0" fontId="39" fillId="0" borderId="3" xfId="10" applyFont="1" applyBorder="1" applyAlignment="1">
      <alignment horizontal="center" vertical="center" wrapText="1"/>
    </xf>
    <xf numFmtId="0" fontId="38" fillId="0" borderId="3" xfId="10" applyFont="1" applyBorder="1" applyAlignment="1">
      <alignment horizontal="left" vertical="center" wrapText="1"/>
    </xf>
    <xf numFmtId="4" fontId="38" fillId="0" borderId="3" xfId="10" applyNumberFormat="1" applyFont="1" applyBorder="1" applyAlignment="1" applyProtection="1">
      <alignment horizontal="right" vertical="center"/>
      <protection locked="0"/>
    </xf>
    <xf numFmtId="0" fontId="38" fillId="0" borderId="3" xfId="0" applyFont="1" applyBorder="1" applyAlignment="1">
      <alignment horizontal="center" vertical="center" wrapText="1"/>
    </xf>
    <xf numFmtId="4" fontId="45" fillId="14" borderId="0" xfId="10" applyNumberFormat="1" applyFont="1" applyFill="1" applyAlignment="1">
      <alignment horizontal="right" vertical="center"/>
    </xf>
    <xf numFmtId="0" fontId="47" fillId="14" borderId="3" xfId="10" applyFont="1" applyFill="1" applyBorder="1" applyAlignment="1">
      <alignment horizontal="right" vertical="center" wrapText="1"/>
    </xf>
    <xf numFmtId="4" fontId="47" fillId="14" borderId="3" xfId="10" applyNumberFormat="1" applyFont="1" applyFill="1" applyBorder="1" applyAlignment="1">
      <alignment horizontal="right" vertical="center"/>
    </xf>
    <xf numFmtId="0" fontId="16" fillId="0" borderId="3" xfId="0" applyFont="1" applyBorder="1" applyAlignment="1">
      <alignment horizontal="center" vertical="center" wrapText="1"/>
    </xf>
    <xf numFmtId="3" fontId="16" fillId="0" borderId="4" xfId="0" applyNumberFormat="1" applyFont="1" applyBorder="1" applyAlignment="1">
      <alignment horizontal="center" vertical="center"/>
    </xf>
    <xf numFmtId="3" fontId="16" fillId="0" borderId="2" xfId="0" applyNumberFormat="1" applyFont="1" applyBorder="1" applyAlignment="1">
      <alignment horizontal="center" vertical="center"/>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 xfId="0" applyFont="1" applyBorder="1" applyAlignment="1">
      <alignment horizontal="left" vertical="top" wrapText="1"/>
    </xf>
    <xf numFmtId="3" fontId="16" fillId="0" borderId="4" xfId="0" applyNumberFormat="1" applyFont="1" applyBorder="1" applyAlignment="1">
      <alignment horizontal="center" vertical="top"/>
    </xf>
    <xf numFmtId="3" fontId="16" fillId="0" borderId="2" xfId="0" applyNumberFormat="1" applyFont="1" applyBorder="1" applyAlignment="1">
      <alignment horizontal="center" vertical="top"/>
    </xf>
    <xf numFmtId="0" fontId="16" fillId="0" borderId="4" xfId="0" applyFont="1" applyBorder="1" applyAlignment="1">
      <alignment horizontal="center" vertical="top" wrapText="1"/>
    </xf>
    <xf numFmtId="0" fontId="16" fillId="0" borderId="2" xfId="0" applyFont="1" applyBorder="1" applyAlignment="1">
      <alignment horizontal="center" vertical="top" wrapText="1"/>
    </xf>
    <xf numFmtId="0" fontId="16" fillId="0" borderId="5" xfId="0" applyFont="1" applyBorder="1" applyAlignment="1">
      <alignment horizontal="center" vertical="top" wrapText="1"/>
    </xf>
    <xf numFmtId="0" fontId="21" fillId="0" borderId="0" xfId="0" applyFont="1" applyAlignment="1">
      <alignment horizontal="left" vertical="top" wrapText="1"/>
    </xf>
    <xf numFmtId="0" fontId="23" fillId="0" borderId="0" xfId="0" applyFont="1" applyAlignment="1">
      <alignment horizontal="left" vertical="top"/>
    </xf>
    <xf numFmtId="0" fontId="17" fillId="0" borderId="3" xfId="0" applyFont="1" applyBorder="1" applyAlignment="1">
      <alignment horizontal="center" vertical="center" wrapText="1"/>
    </xf>
    <xf numFmtId="0" fontId="14" fillId="0" borderId="2" xfId="0" applyFont="1" applyBorder="1" applyAlignment="1">
      <alignment horizontal="left" vertical="top" wrapText="1"/>
    </xf>
    <xf numFmtId="0" fontId="0" fillId="0" borderId="0" xfId="0" applyAlignment="1">
      <alignment horizontal="left" vertical="top" wrapText="1"/>
    </xf>
    <xf numFmtId="0" fontId="23" fillId="0" borderId="0" xfId="0" applyFont="1" applyAlignment="1">
      <alignment horizontal="center" vertical="top" wrapText="1"/>
    </xf>
    <xf numFmtId="4" fontId="0" fillId="0" borderId="0" xfId="0" applyNumberFormat="1" applyAlignment="1">
      <alignment horizontal="left" vertical="top" wrapText="1"/>
    </xf>
    <xf numFmtId="4" fontId="14" fillId="0" borderId="0" xfId="0" applyNumberFormat="1" applyFont="1" applyAlignment="1">
      <alignment horizontal="left" vertical="top" wrapText="1"/>
    </xf>
    <xf numFmtId="4" fontId="14" fillId="0" borderId="8" xfId="0" applyNumberFormat="1"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4" fillId="2" borderId="0" xfId="0" applyFont="1" applyFill="1" applyAlignment="1">
      <alignment horizontal="left" vertical="top" wrapText="1"/>
    </xf>
    <xf numFmtId="0" fontId="14" fillId="2" borderId="8" xfId="0" applyFont="1" applyFill="1" applyBorder="1" applyAlignment="1">
      <alignment horizontal="left" vertical="top" wrapText="1"/>
    </xf>
    <xf numFmtId="0" fontId="14" fillId="0" borderId="5" xfId="0" applyFont="1" applyBorder="1" applyAlignment="1">
      <alignment horizontal="left" vertical="top" wrapText="1"/>
    </xf>
    <xf numFmtId="0" fontId="0" fillId="0" borderId="8" xfId="0" applyBorder="1" applyAlignment="1">
      <alignment horizontal="left" vertical="top" wrapText="1"/>
    </xf>
    <xf numFmtId="0" fontId="14" fillId="0" borderId="0" xfId="0" applyFont="1" applyAlignment="1">
      <alignment horizontal="left" vertical="top" wrapText="1"/>
    </xf>
    <xf numFmtId="4" fontId="14" fillId="0" borderId="0" xfId="0" applyNumberFormat="1" applyFont="1" applyAlignment="1">
      <alignment horizontal="left" vertical="top"/>
    </xf>
    <xf numFmtId="4" fontId="0" fillId="0" borderId="11" xfId="0" applyNumberFormat="1" applyBorder="1" applyAlignment="1">
      <alignment horizontal="left" vertical="top" wrapText="1"/>
    </xf>
    <xf numFmtId="4" fontId="0" fillId="0" borderId="12" xfId="0" applyNumberFormat="1" applyBorder="1" applyAlignment="1">
      <alignment horizontal="left" vertical="top" wrapText="1"/>
    </xf>
    <xf numFmtId="4" fontId="36" fillId="0" borderId="10" xfId="10" applyNumberFormat="1" applyFont="1" applyBorder="1" applyAlignment="1">
      <alignment horizontal="center" vertical="center" wrapText="1"/>
    </xf>
    <xf numFmtId="4" fontId="36" fillId="0" borderId="7" xfId="10" applyNumberFormat="1" applyFont="1" applyBorder="1" applyAlignment="1">
      <alignment horizontal="center" vertical="center" wrapText="1"/>
    </xf>
    <xf numFmtId="4" fontId="37" fillId="0" borderId="10" xfId="10" applyNumberFormat="1" applyFont="1" applyBorder="1" applyAlignment="1">
      <alignment horizontal="center" vertical="center" wrapText="1"/>
    </xf>
    <xf numFmtId="4" fontId="37" fillId="0" borderId="7" xfId="10" applyNumberFormat="1" applyFont="1" applyBorder="1" applyAlignment="1">
      <alignment horizontal="center" vertical="center" wrapText="1"/>
    </xf>
    <xf numFmtId="0" fontId="33" fillId="0" borderId="10" xfId="10" applyFont="1" applyBorder="1" applyAlignment="1">
      <alignment horizontal="center" vertical="center" wrapText="1"/>
    </xf>
    <xf numFmtId="0" fontId="33" fillId="0" borderId="7" xfId="10" applyFont="1" applyBorder="1" applyAlignment="1">
      <alignment horizontal="center" vertical="center" wrapText="1"/>
    </xf>
    <xf numFmtId="0" fontId="36" fillId="4" borderId="4" xfId="10" applyFont="1" applyFill="1" applyBorder="1" applyAlignment="1">
      <alignment horizontal="left" vertical="center"/>
    </xf>
    <xf numFmtId="0" fontId="36" fillId="4" borderId="2" xfId="10" applyFont="1" applyFill="1" applyBorder="1" applyAlignment="1">
      <alignment horizontal="left" vertical="center"/>
    </xf>
    <xf numFmtId="0" fontId="36" fillId="4" borderId="5" xfId="10" applyFont="1" applyFill="1" applyBorder="1" applyAlignment="1">
      <alignment horizontal="left" vertical="center"/>
    </xf>
    <xf numFmtId="0" fontId="36" fillId="0" borderId="3" xfId="10" applyFont="1" applyBorder="1" applyAlignment="1">
      <alignment horizontal="left" vertical="center"/>
    </xf>
    <xf numFmtId="0" fontId="38" fillId="0" borderId="3" xfId="10" applyFont="1" applyBorder="1" applyAlignment="1">
      <alignment horizontal="left" vertical="center"/>
    </xf>
    <xf numFmtId="0" fontId="36" fillId="4" borderId="3" xfId="10" applyFont="1" applyFill="1" applyBorder="1" applyAlignment="1">
      <alignment horizontal="left" vertical="center"/>
    </xf>
    <xf numFmtId="0" fontId="38" fillId="4" borderId="3" xfId="10" applyFont="1" applyFill="1" applyBorder="1" applyAlignment="1">
      <alignment horizontal="left" vertical="center"/>
    </xf>
    <xf numFmtId="0" fontId="33" fillId="0" borderId="0" xfId="10" applyFont="1" applyAlignment="1">
      <alignment horizontal="center" vertical="center"/>
    </xf>
    <xf numFmtId="49" fontId="36" fillId="0" borderId="10" xfId="10" applyNumberFormat="1" applyFont="1" applyBorder="1" applyAlignment="1">
      <alignment horizontal="center" vertical="center"/>
    </xf>
    <xf numFmtId="49" fontId="36" fillId="0" borderId="7" xfId="10" applyNumberFormat="1" applyFont="1" applyBorder="1" applyAlignment="1">
      <alignment horizontal="center" vertical="center"/>
    </xf>
    <xf numFmtId="0" fontId="36" fillId="0" borderId="10" xfId="10" applyFont="1" applyBorder="1" applyAlignment="1">
      <alignment horizontal="center" vertical="center" wrapText="1"/>
    </xf>
    <xf numFmtId="0" fontId="36" fillId="0" borderId="7" xfId="10" applyFont="1" applyBorder="1" applyAlignment="1">
      <alignment horizontal="center" vertical="center" wrapText="1"/>
    </xf>
    <xf numFmtId="4" fontId="36" fillId="0" borderId="3" xfId="10" applyNumberFormat="1" applyFont="1" applyBorder="1" applyAlignment="1">
      <alignment horizontal="center" vertical="center" wrapText="1"/>
    </xf>
    <xf numFmtId="0" fontId="50" fillId="0" borderId="0" xfId="0" applyFont="1" applyAlignment="1">
      <alignment horizontal="left" vertical="center" wrapText="1"/>
    </xf>
    <xf numFmtId="9" fontId="48" fillId="0" borderId="6" xfId="9" applyFont="1" applyBorder="1" applyAlignment="1" applyProtection="1">
      <alignment horizontal="center" vertical="center"/>
    </xf>
    <xf numFmtId="9" fontId="48" fillId="0" borderId="0" xfId="9" applyFont="1" applyBorder="1" applyAlignment="1" applyProtection="1">
      <alignment horizontal="center" vertical="center"/>
    </xf>
    <xf numFmtId="0" fontId="49" fillId="4" borderId="0" xfId="0" applyFont="1" applyFill="1" applyAlignment="1">
      <alignment horizontal="left" vertical="center" wrapText="1"/>
    </xf>
    <xf numFmtId="0" fontId="31" fillId="0" borderId="0" xfId="0" applyFont="1" applyAlignment="1">
      <alignment horizontal="left" vertical="top" wrapText="1"/>
    </xf>
    <xf numFmtId="0" fontId="18" fillId="0" borderId="1" xfId="0" applyFont="1" applyBorder="1" applyAlignment="1">
      <alignment horizontal="center" vertical="top" wrapText="1"/>
    </xf>
    <xf numFmtId="0" fontId="53" fillId="8" borderId="16" xfId="0" applyFont="1" applyFill="1" applyBorder="1" applyAlignment="1">
      <alignment horizontal="center" vertical="center" wrapText="1"/>
    </xf>
    <xf numFmtId="0" fontId="53" fillId="8" borderId="17" xfId="0" applyFont="1" applyFill="1" applyBorder="1" applyAlignment="1">
      <alignment horizontal="center" vertical="center" wrapText="1"/>
    </xf>
    <xf numFmtId="0" fontId="53" fillId="8" borderId="22" xfId="0" applyFont="1" applyFill="1" applyBorder="1" applyAlignment="1">
      <alignment horizontal="center" vertical="center" wrapText="1"/>
    </xf>
    <xf numFmtId="0" fontId="53" fillId="8" borderId="23" xfId="0" applyFont="1" applyFill="1" applyBorder="1" applyAlignment="1">
      <alignment horizontal="center" vertical="center" wrapText="1"/>
    </xf>
    <xf numFmtId="0" fontId="53" fillId="8" borderId="18" xfId="0" applyFont="1" applyFill="1" applyBorder="1" applyAlignment="1">
      <alignment horizontal="center" vertical="center" wrapText="1"/>
    </xf>
    <xf numFmtId="0" fontId="53" fillId="8" borderId="24" xfId="0" applyFont="1" applyFill="1" applyBorder="1" applyAlignment="1">
      <alignment horizontal="center" vertical="center" wrapText="1"/>
    </xf>
    <xf numFmtId="0" fontId="53" fillId="8" borderId="30" xfId="0" applyFont="1" applyFill="1" applyBorder="1" applyAlignment="1">
      <alignment horizontal="center" vertical="center" wrapText="1"/>
    </xf>
    <xf numFmtId="0" fontId="53" fillId="8" borderId="31" xfId="0" applyFont="1" applyFill="1" applyBorder="1" applyAlignment="1">
      <alignment horizontal="center" vertical="center" wrapText="1"/>
    </xf>
    <xf numFmtId="0" fontId="53" fillId="8" borderId="32" xfId="0" applyFont="1" applyFill="1" applyBorder="1" applyAlignment="1">
      <alignment horizontal="center" vertical="center" wrapText="1"/>
    </xf>
    <xf numFmtId="0" fontId="53" fillId="0" borderId="0" xfId="0" applyFont="1" applyAlignment="1">
      <alignment horizontal="center" vertical="top" wrapText="1"/>
    </xf>
    <xf numFmtId="0" fontId="52" fillId="0" borderId="0" xfId="0" applyFont="1" applyAlignment="1">
      <alignment horizontal="center" vertical="top" wrapText="1"/>
    </xf>
    <xf numFmtId="0" fontId="53" fillId="8" borderId="14" xfId="0" applyFont="1" applyFill="1" applyBorder="1" applyAlignment="1">
      <alignment horizontal="center" vertical="center" wrapText="1"/>
    </xf>
    <xf numFmtId="0" fontId="53" fillId="8" borderId="19" xfId="0" applyFont="1" applyFill="1" applyBorder="1" applyAlignment="1">
      <alignment horizontal="center" vertical="center" wrapText="1"/>
    </xf>
    <xf numFmtId="0" fontId="53" fillId="8" borderId="26" xfId="0" applyFont="1" applyFill="1" applyBorder="1" applyAlignment="1">
      <alignment horizontal="center" vertical="center" wrapText="1"/>
    </xf>
    <xf numFmtId="0" fontId="53" fillId="8" borderId="15" xfId="0" applyFont="1" applyFill="1" applyBorder="1" applyAlignment="1">
      <alignment horizontal="center" vertical="center" wrapText="1"/>
    </xf>
    <xf numFmtId="0" fontId="53" fillId="8" borderId="20" xfId="0" applyFont="1" applyFill="1" applyBorder="1" applyAlignment="1">
      <alignment horizontal="center" vertical="center" wrapText="1"/>
    </xf>
    <xf numFmtId="0" fontId="53" fillId="8" borderId="27" xfId="0" applyFont="1" applyFill="1" applyBorder="1" applyAlignment="1">
      <alignment horizontal="center" vertical="center" wrapText="1"/>
    </xf>
    <xf numFmtId="0" fontId="53" fillId="8" borderId="21" xfId="0" applyFont="1" applyFill="1" applyBorder="1" applyAlignment="1">
      <alignment horizontal="center" vertical="center" wrapText="1"/>
    </xf>
    <xf numFmtId="0" fontId="33" fillId="0" borderId="0" xfId="10" applyFont="1" applyAlignment="1">
      <alignment horizontal="left" vertical="top"/>
    </xf>
    <xf numFmtId="0" fontId="34" fillId="0" borderId="0" xfId="0" applyFont="1" applyAlignment="1">
      <alignment horizontal="left" vertical="top" wrapText="1"/>
    </xf>
    <xf numFmtId="0" fontId="34" fillId="0" borderId="0" xfId="0" applyFont="1" applyAlignment="1">
      <alignment horizontal="left" vertical="top"/>
    </xf>
    <xf numFmtId="0" fontId="36" fillId="0" borderId="0" xfId="0" applyFont="1" applyAlignment="1">
      <alignment horizontal="left" vertical="top"/>
    </xf>
    <xf numFmtId="4" fontId="36" fillId="0" borderId="10" xfId="0" applyNumberFormat="1" applyFont="1" applyBorder="1" applyAlignment="1">
      <alignment horizontal="left" vertical="center" wrapText="1"/>
    </xf>
    <xf numFmtId="4" fontId="36" fillId="0" borderId="7" xfId="0" applyNumberFormat="1" applyFont="1" applyBorder="1" applyAlignment="1">
      <alignment horizontal="left" vertical="center" wrapText="1"/>
    </xf>
    <xf numFmtId="4" fontId="36" fillId="0" borderId="10" xfId="0" applyNumberFormat="1" applyFont="1" applyBorder="1" applyAlignment="1">
      <alignment horizontal="center" vertical="center" wrapText="1"/>
    </xf>
    <xf numFmtId="4" fontId="36" fillId="0" borderId="7" xfId="0" applyNumberFormat="1" applyFont="1" applyBorder="1" applyAlignment="1">
      <alignment horizontal="center" vertical="center" wrapText="1"/>
    </xf>
    <xf numFmtId="4" fontId="36" fillId="0" borderId="4" xfId="0" applyNumberFormat="1" applyFont="1" applyBorder="1" applyAlignment="1">
      <alignment horizontal="center" vertical="center" wrapText="1"/>
    </xf>
    <xf numFmtId="4" fontId="36" fillId="0" borderId="2" xfId="0" applyNumberFormat="1" applyFont="1" applyBorder="1" applyAlignment="1">
      <alignment horizontal="center" vertical="center" wrapText="1"/>
    </xf>
    <xf numFmtId="3" fontId="36" fillId="0" borderId="4" xfId="0" applyNumberFormat="1" applyFont="1" applyBorder="1" applyAlignment="1">
      <alignment horizontal="left" vertical="center"/>
    </xf>
    <xf numFmtId="3" fontId="36" fillId="0" borderId="2" xfId="0" applyNumberFormat="1" applyFont="1" applyBorder="1" applyAlignment="1">
      <alignment horizontal="left" vertical="center"/>
    </xf>
    <xf numFmtId="4" fontId="38" fillId="0" borderId="3" xfId="0" applyNumberFormat="1" applyFont="1" applyBorder="1" applyAlignment="1">
      <alignment horizontal="center" vertical="center"/>
    </xf>
  </cellXfs>
  <cellStyles count="18">
    <cellStyle name="Normal" xfId="0" builtinId="0" customBuiltin="1"/>
    <cellStyle name="Normal 2" xfId="1" xr:uid="{00000000-0005-0000-0000-000001000000}"/>
    <cellStyle name="Normal 2 2" xfId="6" xr:uid="{00000000-0005-0000-0000-000002000000}"/>
    <cellStyle name="Normal 2 3" xfId="10" xr:uid="{7B2ECC1A-3CC5-45BD-8071-CBA1847F6D91}"/>
    <cellStyle name="Normal 3" xfId="2" xr:uid="{00000000-0005-0000-0000-000003000000}"/>
    <cellStyle name="Normal 3 2" xfId="7" xr:uid="{00000000-0005-0000-0000-000004000000}"/>
    <cellStyle name="Normal 4" xfId="4" xr:uid="{00000000-0005-0000-0000-000005000000}"/>
    <cellStyle name="Normal 5" xfId="5" xr:uid="{00000000-0005-0000-0000-000006000000}"/>
    <cellStyle name="Normal 6" xfId="8" xr:uid="{00000000-0005-0000-0000-000007000000}"/>
    <cellStyle name="Normal 7" xfId="11" xr:uid="{4C86F92C-2DB7-41A0-AF39-04F3EC34A7F3}"/>
    <cellStyle name="Percent" xfId="9" builtinId="5"/>
    <cellStyle name="Percent 2" xfId="3" xr:uid="{00000000-0005-0000-0000-000008000000}"/>
    <cellStyle name="Pivot Table Category" xfId="12" xr:uid="{6100D324-AE03-4D87-9F67-E5A5CC60BEE1}"/>
    <cellStyle name="Pivot Table Corner" xfId="13" xr:uid="{1EA38FD1-1B4D-4C46-8CAA-F00AEB0FCB36}"/>
    <cellStyle name="Pivot Table Field" xfId="14" xr:uid="{B08F16A4-F538-46B7-B6A3-F9A5D47527CE}"/>
    <cellStyle name="Pivot Table Result" xfId="15" xr:uid="{112D001C-5873-4CB1-9D8D-58BC00672BBB}"/>
    <cellStyle name="Pivot Table Title" xfId="16" xr:uid="{BF863DBA-ACEE-4C50-9A18-297F835D24AC}"/>
    <cellStyle name="Pivot Table Value" xfId="17" xr:uid="{9E419274-59EF-454C-8B89-6AF3E091BC79}"/>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cia.brabete\Desktop\PRO\alin%20ar\Anexa%201.5.a_Macheta%20financiara_Ghid%20131.A_11.07%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Instructiuni"/>
      <sheetName val="1-Inputuri"/>
      <sheetName val="2-Buget cerere"/>
      <sheetName val="3-Analiza financiara"/>
      <sheetName val="4-Rezumat indicatori"/>
      <sheetName val="5-Intreprinderi in dificultate"/>
    </sheetNames>
    <sheetDataSet>
      <sheetData sheetId="0"/>
      <sheetData sheetId="1">
        <row r="26">
          <cell r="E26">
            <v>5.3999999999999999E-2</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117"/>
  <sheetViews>
    <sheetView view="pageLayout" topLeftCell="A106" zoomScaleNormal="100" workbookViewId="0">
      <selection activeCell="D120" sqref="D120"/>
    </sheetView>
  </sheetViews>
  <sheetFormatPr defaultColWidth="9.09765625" defaultRowHeight="13" x14ac:dyDescent="0.3"/>
  <cols>
    <col min="1" max="1" width="27.69921875" style="16" customWidth="1"/>
    <col min="2" max="3" width="10.09765625" style="17" customWidth="1"/>
    <col min="4" max="4" width="10.296875" style="17" customWidth="1"/>
    <col min="5" max="5" width="10.3984375" style="7" bestFit="1" customWidth="1"/>
    <col min="6" max="6" width="10.09765625" style="7" customWidth="1"/>
    <col min="7" max="8" width="10.3984375" style="7" bestFit="1" customWidth="1"/>
    <col min="9" max="9" width="9" style="7" customWidth="1"/>
    <col min="10" max="13" width="9.09765625" style="7"/>
    <col min="14" max="14" width="10.8984375" style="7" customWidth="1"/>
    <col min="15" max="16384" width="9.09765625" style="7"/>
  </cols>
  <sheetData>
    <row r="1" spans="1:14" s="3" customFormat="1" ht="14.5" x14ac:dyDescent="0.3">
      <c r="A1" s="75" t="s">
        <v>229</v>
      </c>
      <c r="B1" s="2"/>
      <c r="C1" s="2"/>
      <c r="D1" s="2"/>
    </row>
    <row r="2" spans="1:14" s="3" customFormat="1" x14ac:dyDescent="0.3">
      <c r="A2" s="76"/>
      <c r="B2" s="2"/>
      <c r="C2" s="2"/>
      <c r="D2" s="2"/>
    </row>
    <row r="3" spans="1:14" s="73" customFormat="1" ht="52.5" customHeight="1" x14ac:dyDescent="0.3">
      <c r="A3" s="311" t="s">
        <v>300</v>
      </c>
      <c r="B3" s="311"/>
      <c r="C3" s="311"/>
      <c r="D3" s="311"/>
      <c r="E3" s="314" t="s">
        <v>271</v>
      </c>
      <c r="F3" s="315"/>
      <c r="G3" s="315"/>
      <c r="H3" s="315"/>
      <c r="I3" s="315"/>
      <c r="J3" s="315"/>
      <c r="K3" s="315"/>
      <c r="L3" s="315"/>
      <c r="M3" s="315"/>
      <c r="N3" s="316"/>
    </row>
    <row r="4" spans="1:14" s="73" customFormat="1" x14ac:dyDescent="0.3">
      <c r="A4" s="70"/>
      <c r="B4" s="74"/>
      <c r="C4" s="74"/>
      <c r="D4" s="74"/>
      <c r="E4" s="312" t="s">
        <v>139</v>
      </c>
      <c r="F4" s="313"/>
      <c r="G4" s="313"/>
      <c r="H4" s="313"/>
      <c r="I4" s="313"/>
      <c r="J4" s="313"/>
      <c r="K4" s="313"/>
      <c r="L4" s="313"/>
      <c r="M4" s="313"/>
      <c r="N4" s="313"/>
    </row>
    <row r="5" spans="1:14" x14ac:dyDescent="0.3">
      <c r="A5" s="5"/>
      <c r="B5" s="67" t="s">
        <v>321</v>
      </c>
      <c r="C5" s="67" t="s">
        <v>322</v>
      </c>
      <c r="D5" s="67" t="s">
        <v>323</v>
      </c>
      <c r="E5" s="270">
        <v>1</v>
      </c>
      <c r="F5" s="270">
        <v>2</v>
      </c>
      <c r="G5" s="271">
        <v>3</v>
      </c>
      <c r="H5" s="271">
        <v>4</v>
      </c>
      <c r="I5" s="271">
        <v>5</v>
      </c>
      <c r="J5" s="271">
        <v>6</v>
      </c>
      <c r="K5" s="271">
        <v>7</v>
      </c>
      <c r="L5" s="271">
        <v>8</v>
      </c>
      <c r="M5" s="271">
        <v>9</v>
      </c>
      <c r="N5" s="271">
        <v>10</v>
      </c>
    </row>
    <row r="6" spans="1:14" s="8" customFormat="1" x14ac:dyDescent="0.3">
      <c r="A6" s="5" t="s">
        <v>11</v>
      </c>
      <c r="B6" s="18"/>
      <c r="C6" s="18"/>
      <c r="D6" s="18"/>
    </row>
    <row r="7" spans="1:14" x14ac:dyDescent="0.3">
      <c r="A7" s="9" t="s">
        <v>12</v>
      </c>
      <c r="B7" s="10">
        <v>0</v>
      </c>
      <c r="C7" s="10">
        <v>0</v>
      </c>
      <c r="D7" s="10">
        <v>0</v>
      </c>
      <c r="E7" s="10">
        <v>0</v>
      </c>
      <c r="F7" s="10">
        <v>0</v>
      </c>
      <c r="G7" s="10">
        <v>0</v>
      </c>
      <c r="H7" s="10">
        <v>0</v>
      </c>
      <c r="I7" s="10">
        <v>0</v>
      </c>
      <c r="J7" s="10">
        <v>0</v>
      </c>
      <c r="K7" s="10">
        <v>0</v>
      </c>
      <c r="L7" s="10">
        <v>0</v>
      </c>
      <c r="M7" s="10">
        <v>0</v>
      </c>
      <c r="N7" s="10">
        <v>0</v>
      </c>
    </row>
    <row r="8" spans="1:14" x14ac:dyDescent="0.3">
      <c r="A8" s="9" t="s">
        <v>13</v>
      </c>
      <c r="B8" s="44"/>
      <c r="C8" s="44"/>
      <c r="D8" s="44"/>
    </row>
    <row r="9" spans="1:14" ht="27" customHeight="1" x14ac:dyDescent="0.3">
      <c r="A9" s="9" t="s">
        <v>272</v>
      </c>
      <c r="B9" s="10">
        <v>0</v>
      </c>
      <c r="C9" s="10">
        <v>0</v>
      </c>
      <c r="D9" s="10">
        <v>0</v>
      </c>
      <c r="E9" s="10">
        <v>0</v>
      </c>
      <c r="F9" s="10">
        <v>0</v>
      </c>
      <c r="G9" s="10">
        <v>0</v>
      </c>
      <c r="H9" s="10">
        <v>0</v>
      </c>
      <c r="I9" s="10">
        <v>0</v>
      </c>
      <c r="J9" s="10">
        <v>0</v>
      </c>
      <c r="K9" s="10">
        <v>0</v>
      </c>
      <c r="L9" s="10">
        <v>0</v>
      </c>
      <c r="M9" s="10">
        <v>0</v>
      </c>
      <c r="N9" s="10">
        <v>0</v>
      </c>
    </row>
    <row r="10" spans="1:14" ht="18" customHeight="1" x14ac:dyDescent="0.3">
      <c r="A10" s="9" t="s">
        <v>273</v>
      </c>
      <c r="B10" s="10">
        <v>0</v>
      </c>
      <c r="C10" s="10">
        <v>0</v>
      </c>
      <c r="D10" s="10">
        <v>0</v>
      </c>
      <c r="E10" s="10">
        <v>0</v>
      </c>
      <c r="F10" s="10">
        <v>0</v>
      </c>
      <c r="G10" s="10">
        <v>0</v>
      </c>
      <c r="H10" s="10">
        <v>0</v>
      </c>
      <c r="I10" s="10">
        <v>0</v>
      </c>
      <c r="J10" s="10">
        <v>0</v>
      </c>
      <c r="K10" s="10">
        <v>0</v>
      </c>
      <c r="L10" s="10">
        <v>0</v>
      </c>
      <c r="M10" s="10">
        <v>0</v>
      </c>
      <c r="N10" s="10">
        <v>0</v>
      </c>
    </row>
    <row r="11" spans="1:14" ht="26" x14ac:dyDescent="0.3">
      <c r="A11" s="9" t="s">
        <v>274</v>
      </c>
      <c r="B11" s="10">
        <v>0</v>
      </c>
      <c r="C11" s="10">
        <v>0</v>
      </c>
      <c r="D11" s="10">
        <v>0</v>
      </c>
      <c r="E11" s="10">
        <v>0</v>
      </c>
      <c r="F11" s="10">
        <v>0</v>
      </c>
      <c r="G11" s="10">
        <v>0</v>
      </c>
      <c r="H11" s="10">
        <v>0</v>
      </c>
      <c r="I11" s="10">
        <v>0</v>
      </c>
      <c r="J11" s="10">
        <v>0</v>
      </c>
      <c r="K11" s="10">
        <v>0</v>
      </c>
      <c r="L11" s="10">
        <v>0</v>
      </c>
      <c r="M11" s="10">
        <v>0</v>
      </c>
      <c r="N11" s="10">
        <v>0</v>
      </c>
    </row>
    <row r="12" spans="1:14" ht="52" x14ac:dyDescent="0.3">
      <c r="A12" s="9" t="s">
        <v>275</v>
      </c>
      <c r="B12" s="10">
        <v>0</v>
      </c>
      <c r="C12" s="10">
        <v>0</v>
      </c>
      <c r="D12" s="10">
        <v>0</v>
      </c>
      <c r="E12" s="10">
        <v>0</v>
      </c>
      <c r="F12" s="10">
        <v>0</v>
      </c>
      <c r="G12" s="10">
        <v>0</v>
      </c>
      <c r="H12" s="10">
        <v>0</v>
      </c>
      <c r="I12" s="10">
        <v>0</v>
      </c>
      <c r="J12" s="10">
        <v>0</v>
      </c>
      <c r="K12" s="10">
        <v>0</v>
      </c>
      <c r="L12" s="10">
        <v>0</v>
      </c>
      <c r="M12" s="10">
        <v>0</v>
      </c>
      <c r="N12" s="10">
        <v>0</v>
      </c>
    </row>
    <row r="13" spans="1:14" x14ac:dyDescent="0.3">
      <c r="A13" s="9" t="s">
        <v>276</v>
      </c>
      <c r="B13" s="10">
        <v>0</v>
      </c>
      <c r="C13" s="10">
        <v>0</v>
      </c>
      <c r="D13" s="10">
        <v>0</v>
      </c>
      <c r="E13" s="10">
        <v>0</v>
      </c>
      <c r="F13" s="10">
        <v>0</v>
      </c>
      <c r="G13" s="10">
        <v>0</v>
      </c>
      <c r="H13" s="10">
        <v>0</v>
      </c>
      <c r="I13" s="10">
        <v>0</v>
      </c>
      <c r="J13" s="10">
        <v>0</v>
      </c>
      <c r="K13" s="10">
        <v>0</v>
      </c>
      <c r="L13" s="10">
        <v>0</v>
      </c>
      <c r="M13" s="10">
        <v>0</v>
      </c>
      <c r="N13" s="10">
        <v>0</v>
      </c>
    </row>
    <row r="14" spans="1:14" ht="39" x14ac:dyDescent="0.3">
      <c r="A14" s="9" t="s">
        <v>277</v>
      </c>
      <c r="B14" s="10">
        <v>0</v>
      </c>
      <c r="C14" s="10">
        <v>0</v>
      </c>
      <c r="D14" s="10">
        <v>0</v>
      </c>
      <c r="E14" s="10">
        <v>0</v>
      </c>
      <c r="F14" s="10">
        <v>0</v>
      </c>
      <c r="G14" s="10">
        <v>0</v>
      </c>
      <c r="H14" s="10">
        <v>0</v>
      </c>
      <c r="I14" s="10">
        <v>0</v>
      </c>
      <c r="J14" s="10">
        <v>0</v>
      </c>
      <c r="K14" s="10">
        <v>0</v>
      </c>
      <c r="L14" s="10">
        <v>0</v>
      </c>
      <c r="M14" s="10">
        <v>0</v>
      </c>
      <c r="N14" s="10">
        <v>0</v>
      </c>
    </row>
    <row r="15" spans="1:14" x14ac:dyDescent="0.3">
      <c r="A15" s="77" t="s">
        <v>327</v>
      </c>
      <c r="B15" s="10">
        <v>0</v>
      </c>
      <c r="C15" s="10">
        <v>0</v>
      </c>
      <c r="D15" s="10">
        <v>0</v>
      </c>
      <c r="E15" s="10">
        <v>0</v>
      </c>
      <c r="F15" s="10">
        <v>0</v>
      </c>
      <c r="G15" s="10">
        <v>0</v>
      </c>
      <c r="H15" s="10">
        <v>0</v>
      </c>
      <c r="I15" s="10">
        <v>0</v>
      </c>
      <c r="J15" s="10">
        <v>0</v>
      </c>
      <c r="K15" s="10">
        <v>0</v>
      </c>
      <c r="L15" s="10">
        <v>0</v>
      </c>
      <c r="M15" s="10">
        <v>0</v>
      </c>
      <c r="N15" s="10">
        <v>0</v>
      </c>
    </row>
    <row r="16" spans="1:14" ht="39" x14ac:dyDescent="0.3">
      <c r="A16" s="9" t="s">
        <v>328</v>
      </c>
      <c r="B16" s="10">
        <v>0</v>
      </c>
      <c r="C16" s="10">
        <v>0</v>
      </c>
      <c r="D16" s="10">
        <v>0</v>
      </c>
      <c r="E16" s="10">
        <v>0</v>
      </c>
      <c r="F16" s="10">
        <v>0</v>
      </c>
      <c r="G16" s="10">
        <v>0</v>
      </c>
      <c r="H16" s="10">
        <v>0</v>
      </c>
      <c r="I16" s="10">
        <v>0</v>
      </c>
      <c r="J16" s="10">
        <v>0</v>
      </c>
      <c r="K16" s="10">
        <v>0</v>
      </c>
      <c r="L16" s="10">
        <v>0</v>
      </c>
      <c r="M16" s="10">
        <v>0</v>
      </c>
      <c r="N16" s="10">
        <v>0</v>
      </c>
    </row>
    <row r="17" spans="1:14" ht="65" x14ac:dyDescent="0.3">
      <c r="A17" s="9" t="s">
        <v>329</v>
      </c>
      <c r="B17" s="10">
        <v>0</v>
      </c>
      <c r="C17" s="10">
        <v>0</v>
      </c>
      <c r="D17" s="10">
        <v>0</v>
      </c>
      <c r="E17" s="10">
        <v>0</v>
      </c>
      <c r="F17" s="10">
        <v>0</v>
      </c>
      <c r="G17" s="10">
        <v>0</v>
      </c>
      <c r="H17" s="10">
        <v>0</v>
      </c>
      <c r="I17" s="10">
        <v>0</v>
      </c>
      <c r="J17" s="10">
        <v>0</v>
      </c>
      <c r="K17" s="10">
        <v>0</v>
      </c>
      <c r="L17" s="10">
        <v>0</v>
      </c>
      <c r="M17" s="10">
        <v>0</v>
      </c>
      <c r="N17" s="10">
        <v>0</v>
      </c>
    </row>
    <row r="18" spans="1:14" ht="26" x14ac:dyDescent="0.3">
      <c r="A18" s="9" t="s">
        <v>330</v>
      </c>
      <c r="B18" s="10">
        <v>0</v>
      </c>
      <c r="C18" s="10">
        <v>0</v>
      </c>
      <c r="D18" s="10">
        <v>0</v>
      </c>
      <c r="E18" s="10">
        <v>0</v>
      </c>
      <c r="F18" s="10">
        <v>0</v>
      </c>
      <c r="G18" s="10">
        <v>0</v>
      </c>
      <c r="H18" s="10">
        <v>0</v>
      </c>
      <c r="I18" s="10">
        <v>0</v>
      </c>
      <c r="J18" s="10">
        <v>0</v>
      </c>
      <c r="K18" s="10">
        <v>0</v>
      </c>
      <c r="L18" s="10">
        <v>0</v>
      </c>
      <c r="M18" s="10">
        <v>0</v>
      </c>
      <c r="N18" s="10">
        <v>0</v>
      </c>
    </row>
    <row r="19" spans="1:14" ht="26" x14ac:dyDescent="0.3">
      <c r="A19" s="9" t="s">
        <v>331</v>
      </c>
      <c r="B19" s="10">
        <v>0</v>
      </c>
      <c r="C19" s="10">
        <v>0</v>
      </c>
      <c r="D19" s="10">
        <v>0</v>
      </c>
      <c r="E19" s="10">
        <v>0</v>
      </c>
      <c r="F19" s="10">
        <v>0</v>
      </c>
      <c r="G19" s="10">
        <v>0</v>
      </c>
      <c r="H19" s="10">
        <v>0</v>
      </c>
      <c r="I19" s="10">
        <v>0</v>
      </c>
      <c r="J19" s="10">
        <v>0</v>
      </c>
      <c r="K19" s="10">
        <v>0</v>
      </c>
      <c r="L19" s="10">
        <v>0</v>
      </c>
      <c r="M19" s="10">
        <v>0</v>
      </c>
      <c r="N19" s="10">
        <v>0</v>
      </c>
    </row>
    <row r="20" spans="1:14" ht="26" x14ac:dyDescent="0.3">
      <c r="A20" s="9" t="s">
        <v>332</v>
      </c>
      <c r="B20" s="10">
        <v>0</v>
      </c>
      <c r="C20" s="10">
        <v>0</v>
      </c>
      <c r="D20" s="10">
        <v>0</v>
      </c>
      <c r="E20" s="10">
        <v>0</v>
      </c>
      <c r="F20" s="10">
        <v>0</v>
      </c>
      <c r="G20" s="10">
        <v>0</v>
      </c>
      <c r="H20" s="10">
        <v>0</v>
      </c>
      <c r="I20" s="10">
        <v>0</v>
      </c>
      <c r="J20" s="10">
        <v>0</v>
      </c>
      <c r="K20" s="10">
        <v>0</v>
      </c>
      <c r="L20" s="10">
        <v>0</v>
      </c>
      <c r="M20" s="10">
        <v>0</v>
      </c>
      <c r="N20" s="10">
        <v>0</v>
      </c>
    </row>
    <row r="21" spans="1:14" ht="26" x14ac:dyDescent="0.3">
      <c r="A21" s="9" t="s">
        <v>333</v>
      </c>
      <c r="B21" s="10">
        <v>0</v>
      </c>
      <c r="C21" s="10">
        <v>0</v>
      </c>
      <c r="D21" s="10">
        <v>0</v>
      </c>
      <c r="E21" s="10">
        <v>0</v>
      </c>
      <c r="F21" s="10">
        <v>0</v>
      </c>
      <c r="G21" s="10">
        <v>0</v>
      </c>
      <c r="H21" s="10">
        <v>0</v>
      </c>
      <c r="I21" s="10">
        <v>0</v>
      </c>
      <c r="J21" s="10">
        <v>0</v>
      </c>
      <c r="K21" s="10">
        <v>0</v>
      </c>
      <c r="L21" s="10">
        <v>0</v>
      </c>
      <c r="M21" s="10">
        <v>0</v>
      </c>
      <c r="N21" s="10">
        <v>0</v>
      </c>
    </row>
    <row r="22" spans="1:14" ht="26" x14ac:dyDescent="0.3">
      <c r="A22" s="9" t="s">
        <v>334</v>
      </c>
      <c r="B22" s="10">
        <v>0</v>
      </c>
      <c r="C22" s="10">
        <v>0</v>
      </c>
      <c r="D22" s="10">
        <v>0</v>
      </c>
      <c r="E22" s="10">
        <v>0</v>
      </c>
      <c r="F22" s="10">
        <v>0</v>
      </c>
      <c r="G22" s="10">
        <v>0</v>
      </c>
      <c r="H22" s="10">
        <v>0</v>
      </c>
      <c r="I22" s="10">
        <v>0</v>
      </c>
      <c r="J22" s="10">
        <v>0</v>
      </c>
      <c r="K22" s="10">
        <v>0</v>
      </c>
      <c r="L22" s="10">
        <v>0</v>
      </c>
      <c r="M22" s="10">
        <v>0</v>
      </c>
      <c r="N22" s="10">
        <v>0</v>
      </c>
    </row>
    <row r="23" spans="1:14" ht="26" x14ac:dyDescent="0.3">
      <c r="A23" s="9" t="s">
        <v>335</v>
      </c>
      <c r="B23" s="10">
        <v>0</v>
      </c>
      <c r="C23" s="10">
        <v>0</v>
      </c>
      <c r="D23" s="10">
        <v>0</v>
      </c>
      <c r="E23" s="10">
        <v>0</v>
      </c>
      <c r="F23" s="10">
        <v>0</v>
      </c>
      <c r="G23" s="10">
        <v>0</v>
      </c>
      <c r="H23" s="10">
        <v>0</v>
      </c>
      <c r="I23" s="10">
        <v>0</v>
      </c>
      <c r="J23" s="10">
        <v>0</v>
      </c>
      <c r="K23" s="10">
        <v>0</v>
      </c>
      <c r="L23" s="10">
        <v>0</v>
      </c>
      <c r="M23" s="10">
        <v>0</v>
      </c>
      <c r="N23" s="10">
        <v>0</v>
      </c>
    </row>
    <row r="24" spans="1:14" ht="39" x14ac:dyDescent="0.3">
      <c r="A24" s="9" t="s">
        <v>336</v>
      </c>
      <c r="B24" s="10">
        <v>0</v>
      </c>
      <c r="C24" s="10">
        <v>0</v>
      </c>
      <c r="D24" s="10">
        <v>0</v>
      </c>
      <c r="E24" s="10">
        <v>0</v>
      </c>
      <c r="F24" s="10">
        <v>0</v>
      </c>
      <c r="G24" s="10">
        <v>0</v>
      </c>
      <c r="H24" s="10">
        <v>0</v>
      </c>
      <c r="I24" s="10">
        <v>0</v>
      </c>
      <c r="J24" s="10">
        <v>0</v>
      </c>
      <c r="K24" s="10">
        <v>0</v>
      </c>
      <c r="L24" s="10">
        <v>0</v>
      </c>
      <c r="M24" s="10">
        <v>0</v>
      </c>
      <c r="N24" s="10">
        <v>0</v>
      </c>
    </row>
    <row r="25" spans="1:14" ht="39" x14ac:dyDescent="0.3">
      <c r="A25" s="9" t="s">
        <v>337</v>
      </c>
      <c r="B25" s="10">
        <v>0</v>
      </c>
      <c r="C25" s="10">
        <v>0</v>
      </c>
      <c r="D25" s="10">
        <v>0</v>
      </c>
      <c r="E25" s="10">
        <v>0</v>
      </c>
      <c r="F25" s="10">
        <v>0</v>
      </c>
      <c r="G25" s="10">
        <v>0</v>
      </c>
      <c r="H25" s="10">
        <v>0</v>
      </c>
      <c r="I25" s="10">
        <v>0</v>
      </c>
      <c r="J25" s="10">
        <v>0</v>
      </c>
      <c r="K25" s="10">
        <v>0</v>
      </c>
      <c r="L25" s="10">
        <v>0</v>
      </c>
      <c r="M25" s="10">
        <v>0</v>
      </c>
      <c r="N25" s="10">
        <v>0</v>
      </c>
    </row>
    <row r="26" spans="1:14" x14ac:dyDescent="0.3">
      <c r="A26" s="9" t="s">
        <v>41</v>
      </c>
      <c r="B26" s="6">
        <f>B9+B10+B11+B12+B13+B14+B15+B16+B17+B18+B19+B20+B21-B22-B23-B24-B25</f>
        <v>0</v>
      </c>
      <c r="C26" s="6">
        <f t="shared" ref="C26:N26" si="0">C9+C10+C11+C12+C13+C14+C15+C16+C17+C18+C19+C20+C21-C22-C23-C24-C25</f>
        <v>0</v>
      </c>
      <c r="D26" s="6">
        <f t="shared" si="0"/>
        <v>0</v>
      </c>
      <c r="E26" s="6">
        <f t="shared" si="0"/>
        <v>0</v>
      </c>
      <c r="F26" s="6">
        <f t="shared" si="0"/>
        <v>0</v>
      </c>
      <c r="G26" s="6">
        <f t="shared" si="0"/>
        <v>0</v>
      </c>
      <c r="H26" s="6">
        <f t="shared" si="0"/>
        <v>0</v>
      </c>
      <c r="I26" s="6">
        <f t="shared" si="0"/>
        <v>0</v>
      </c>
      <c r="J26" s="6">
        <f t="shared" si="0"/>
        <v>0</v>
      </c>
      <c r="K26" s="6">
        <f t="shared" si="0"/>
        <v>0</v>
      </c>
      <c r="L26" s="6">
        <f t="shared" si="0"/>
        <v>0</v>
      </c>
      <c r="M26" s="6">
        <f t="shared" si="0"/>
        <v>0</v>
      </c>
      <c r="N26" s="6">
        <f t="shared" si="0"/>
        <v>0</v>
      </c>
    </row>
    <row r="27" spans="1:14" x14ac:dyDescent="0.3">
      <c r="A27" s="9" t="s">
        <v>14</v>
      </c>
      <c r="B27" s="10">
        <v>0</v>
      </c>
      <c r="C27" s="10">
        <v>0</v>
      </c>
      <c r="D27" s="10">
        <v>0</v>
      </c>
      <c r="E27" s="10">
        <v>0</v>
      </c>
      <c r="F27" s="10">
        <v>0</v>
      </c>
      <c r="G27" s="10">
        <v>0</v>
      </c>
      <c r="H27" s="10">
        <v>0</v>
      </c>
      <c r="I27" s="10">
        <v>0</v>
      </c>
      <c r="J27" s="10">
        <v>0</v>
      </c>
      <c r="K27" s="10">
        <v>0</v>
      </c>
      <c r="L27" s="10">
        <v>0</v>
      </c>
      <c r="M27" s="10">
        <v>0</v>
      </c>
      <c r="N27" s="10">
        <v>0</v>
      </c>
    </row>
    <row r="28" spans="1:14" s="82" customFormat="1" x14ac:dyDescent="0.3">
      <c r="A28" s="86" t="s">
        <v>36</v>
      </c>
      <c r="B28" s="56">
        <f>SUM(B7+B26+B27)</f>
        <v>0</v>
      </c>
      <c r="C28" s="56">
        <f t="shared" ref="C28:N28" si="1">SUM(C7+C26+C27)</f>
        <v>0</v>
      </c>
      <c r="D28" s="56">
        <f t="shared" si="1"/>
        <v>0</v>
      </c>
      <c r="E28" s="56">
        <f t="shared" si="1"/>
        <v>0</v>
      </c>
      <c r="F28" s="56">
        <f t="shared" si="1"/>
        <v>0</v>
      </c>
      <c r="G28" s="56">
        <f t="shared" si="1"/>
        <v>0</v>
      </c>
      <c r="H28" s="56">
        <f t="shared" si="1"/>
        <v>0</v>
      </c>
      <c r="I28" s="56">
        <f t="shared" si="1"/>
        <v>0</v>
      </c>
      <c r="J28" s="56">
        <f t="shared" si="1"/>
        <v>0</v>
      </c>
      <c r="K28" s="56">
        <f t="shared" si="1"/>
        <v>0</v>
      </c>
      <c r="L28" s="56">
        <f t="shared" si="1"/>
        <v>0</v>
      </c>
      <c r="M28" s="56">
        <f t="shared" si="1"/>
        <v>0</v>
      </c>
      <c r="N28" s="56">
        <f t="shared" si="1"/>
        <v>0</v>
      </c>
    </row>
    <row r="29" spans="1:14" s="8" customFormat="1" x14ac:dyDescent="0.3">
      <c r="A29" s="12" t="s">
        <v>15</v>
      </c>
      <c r="B29" s="53"/>
      <c r="C29" s="53"/>
      <c r="D29" s="53"/>
      <c r="E29" s="53"/>
      <c r="F29" s="53"/>
      <c r="G29" s="53"/>
      <c r="H29" s="53"/>
      <c r="I29" s="53"/>
      <c r="J29" s="53"/>
      <c r="K29" s="53"/>
      <c r="L29" s="53"/>
      <c r="M29" s="53"/>
      <c r="N29" s="53"/>
    </row>
    <row r="30" spans="1:14" x14ac:dyDescent="0.3">
      <c r="A30" s="9" t="s">
        <v>0</v>
      </c>
      <c r="B30" s="44"/>
      <c r="C30" s="44"/>
      <c r="D30" s="44"/>
      <c r="E30" s="44"/>
      <c r="F30" s="44"/>
      <c r="G30" s="44"/>
      <c r="H30" s="44"/>
      <c r="I30" s="44"/>
      <c r="J30" s="44"/>
      <c r="K30" s="44"/>
      <c r="L30" s="44"/>
      <c r="M30" s="44"/>
      <c r="N30" s="44"/>
    </row>
    <row r="31" spans="1:14" ht="26" x14ac:dyDescent="0.3">
      <c r="A31" s="9" t="s">
        <v>1</v>
      </c>
      <c r="B31" s="10">
        <v>0</v>
      </c>
      <c r="C31" s="10">
        <v>0</v>
      </c>
      <c r="D31" s="10">
        <v>0</v>
      </c>
      <c r="E31" s="10">
        <v>0</v>
      </c>
      <c r="F31" s="10">
        <v>0</v>
      </c>
      <c r="G31" s="10">
        <v>0</v>
      </c>
      <c r="H31" s="10">
        <v>0</v>
      </c>
      <c r="I31" s="10">
        <v>0</v>
      </c>
      <c r="J31" s="10">
        <v>0</v>
      </c>
      <c r="K31" s="10">
        <v>0</v>
      </c>
      <c r="L31" s="10">
        <v>0</v>
      </c>
      <c r="M31" s="10">
        <v>0</v>
      </c>
      <c r="N31" s="10">
        <v>0</v>
      </c>
    </row>
    <row r="32" spans="1:14" x14ac:dyDescent="0.3">
      <c r="A32" s="9" t="s">
        <v>2</v>
      </c>
      <c r="B32" s="10">
        <v>0</v>
      </c>
      <c r="C32" s="10">
        <v>0</v>
      </c>
      <c r="D32" s="10">
        <v>0</v>
      </c>
      <c r="E32" s="10">
        <v>0</v>
      </c>
      <c r="F32" s="10">
        <v>0</v>
      </c>
      <c r="G32" s="10">
        <v>0</v>
      </c>
      <c r="H32" s="10">
        <v>0</v>
      </c>
      <c r="I32" s="10">
        <v>0</v>
      </c>
      <c r="J32" s="10">
        <v>0</v>
      </c>
      <c r="K32" s="10">
        <v>0</v>
      </c>
      <c r="L32" s="10">
        <v>0</v>
      </c>
      <c r="M32" s="10">
        <v>0</v>
      </c>
      <c r="N32" s="10">
        <v>0</v>
      </c>
    </row>
    <row r="33" spans="1:14" x14ac:dyDescent="0.3">
      <c r="A33" s="9" t="s">
        <v>3</v>
      </c>
      <c r="B33" s="10">
        <v>0</v>
      </c>
      <c r="C33" s="10">
        <v>0</v>
      </c>
      <c r="D33" s="10">
        <v>0</v>
      </c>
      <c r="E33" s="10">
        <v>0</v>
      </c>
      <c r="F33" s="10">
        <v>0</v>
      </c>
      <c r="G33" s="10">
        <v>0</v>
      </c>
      <c r="H33" s="10">
        <v>0</v>
      </c>
      <c r="I33" s="10">
        <v>0</v>
      </c>
      <c r="J33" s="10">
        <v>0</v>
      </c>
      <c r="K33" s="10">
        <v>0</v>
      </c>
      <c r="L33" s="10">
        <v>0</v>
      </c>
      <c r="M33" s="10">
        <v>0</v>
      </c>
      <c r="N33" s="10">
        <v>0</v>
      </c>
    </row>
    <row r="34" spans="1:14" ht="26" x14ac:dyDescent="0.3">
      <c r="A34" s="9" t="s">
        <v>4</v>
      </c>
      <c r="B34" s="10">
        <v>0</v>
      </c>
      <c r="C34" s="10">
        <v>0</v>
      </c>
      <c r="D34" s="10">
        <v>0</v>
      </c>
      <c r="E34" s="10">
        <v>0</v>
      </c>
      <c r="F34" s="10">
        <v>0</v>
      </c>
      <c r="G34" s="10">
        <v>0</v>
      </c>
      <c r="H34" s="10">
        <v>0</v>
      </c>
      <c r="I34" s="10">
        <v>0</v>
      </c>
      <c r="J34" s="10">
        <v>0</v>
      </c>
      <c r="K34" s="10">
        <v>0</v>
      </c>
      <c r="L34" s="10">
        <v>0</v>
      </c>
      <c r="M34" s="10">
        <v>0</v>
      </c>
      <c r="N34" s="10">
        <v>0</v>
      </c>
    </row>
    <row r="35" spans="1:14" s="8" customFormat="1" x14ac:dyDescent="0.3">
      <c r="A35" s="9" t="s">
        <v>38</v>
      </c>
      <c r="B35" s="11">
        <f>SUM(B31:B34)</f>
        <v>0</v>
      </c>
      <c r="C35" s="11">
        <f t="shared" ref="C35:N35" si="2">SUM(C31:C34)</f>
        <v>0</v>
      </c>
      <c r="D35" s="11">
        <f t="shared" si="2"/>
        <v>0</v>
      </c>
      <c r="E35" s="11">
        <f t="shared" si="2"/>
        <v>0</v>
      </c>
      <c r="F35" s="11">
        <f t="shared" si="2"/>
        <v>0</v>
      </c>
      <c r="G35" s="11">
        <f t="shared" si="2"/>
        <v>0</v>
      </c>
      <c r="H35" s="11">
        <f t="shared" si="2"/>
        <v>0</v>
      </c>
      <c r="I35" s="11">
        <f t="shared" si="2"/>
        <v>0</v>
      </c>
      <c r="J35" s="11">
        <f t="shared" si="2"/>
        <v>0</v>
      </c>
      <c r="K35" s="11">
        <f t="shared" si="2"/>
        <v>0</v>
      </c>
      <c r="L35" s="11">
        <f t="shared" si="2"/>
        <v>0</v>
      </c>
      <c r="M35" s="11">
        <f t="shared" si="2"/>
        <v>0</v>
      </c>
      <c r="N35" s="11">
        <f t="shared" si="2"/>
        <v>0</v>
      </c>
    </row>
    <row r="36" spans="1:14" x14ac:dyDescent="0.3">
      <c r="A36" s="9" t="s">
        <v>10</v>
      </c>
      <c r="B36" s="10">
        <v>0</v>
      </c>
      <c r="C36" s="10">
        <v>0</v>
      </c>
      <c r="D36" s="10">
        <v>0</v>
      </c>
      <c r="E36" s="10">
        <v>0</v>
      </c>
      <c r="F36" s="10">
        <v>0</v>
      </c>
      <c r="G36" s="10">
        <v>0</v>
      </c>
      <c r="H36" s="10">
        <v>0</v>
      </c>
      <c r="I36" s="10">
        <v>0</v>
      </c>
      <c r="J36" s="10">
        <v>0</v>
      </c>
      <c r="K36" s="10">
        <v>0</v>
      </c>
      <c r="L36" s="10">
        <v>0</v>
      </c>
      <c r="M36" s="10">
        <v>0</v>
      </c>
      <c r="N36" s="10">
        <v>0</v>
      </c>
    </row>
    <row r="37" spans="1:14" x14ac:dyDescent="0.3">
      <c r="A37" s="9" t="s">
        <v>318</v>
      </c>
      <c r="B37" s="10">
        <v>0</v>
      </c>
      <c r="C37" s="10">
        <v>0</v>
      </c>
      <c r="D37" s="10">
        <v>0</v>
      </c>
      <c r="E37" s="10">
        <v>0</v>
      </c>
      <c r="F37" s="10">
        <v>0</v>
      </c>
      <c r="G37" s="10">
        <v>0</v>
      </c>
      <c r="H37" s="10">
        <v>0</v>
      </c>
      <c r="I37" s="10">
        <v>0</v>
      </c>
      <c r="J37" s="10">
        <v>0</v>
      </c>
      <c r="K37" s="10">
        <v>0</v>
      </c>
      <c r="L37" s="10">
        <v>0</v>
      </c>
      <c r="M37" s="10">
        <v>0</v>
      </c>
      <c r="N37" s="10">
        <v>0</v>
      </c>
    </row>
    <row r="38" spans="1:14" x14ac:dyDescent="0.3">
      <c r="A38" s="9" t="s">
        <v>9</v>
      </c>
      <c r="B38" s="10">
        <v>0</v>
      </c>
      <c r="C38" s="10">
        <v>0</v>
      </c>
      <c r="D38" s="10">
        <v>0</v>
      </c>
      <c r="E38" s="10">
        <v>0</v>
      </c>
      <c r="F38" s="10">
        <v>0</v>
      </c>
      <c r="G38" s="10">
        <v>0</v>
      </c>
      <c r="H38" s="10">
        <v>0</v>
      </c>
      <c r="I38" s="10">
        <v>0</v>
      </c>
      <c r="J38" s="10">
        <v>0</v>
      </c>
      <c r="K38" s="10">
        <v>0</v>
      </c>
      <c r="L38" s="10">
        <v>0</v>
      </c>
      <c r="M38" s="10">
        <v>0</v>
      </c>
      <c r="N38" s="10">
        <v>0</v>
      </c>
    </row>
    <row r="39" spans="1:14" s="87" customFormat="1" x14ac:dyDescent="0.3">
      <c r="A39" s="86" t="s">
        <v>37</v>
      </c>
      <c r="B39" s="56">
        <f>SUM(B36:B38)+B35</f>
        <v>0</v>
      </c>
      <c r="C39" s="56">
        <f t="shared" ref="C39:N39" si="3">SUM(C36:C38)+C35</f>
        <v>0</v>
      </c>
      <c r="D39" s="56">
        <f t="shared" si="3"/>
        <v>0</v>
      </c>
      <c r="E39" s="56">
        <f t="shared" si="3"/>
        <v>0</v>
      </c>
      <c r="F39" s="56">
        <f t="shared" si="3"/>
        <v>0</v>
      </c>
      <c r="G39" s="56">
        <f t="shared" si="3"/>
        <v>0</v>
      </c>
      <c r="H39" s="56">
        <f t="shared" si="3"/>
        <v>0</v>
      </c>
      <c r="I39" s="56">
        <f t="shared" si="3"/>
        <v>0</v>
      </c>
      <c r="J39" s="56">
        <f t="shared" si="3"/>
        <v>0</v>
      </c>
      <c r="K39" s="56">
        <f t="shared" si="3"/>
        <v>0</v>
      </c>
      <c r="L39" s="56">
        <f t="shared" si="3"/>
        <v>0</v>
      </c>
      <c r="M39" s="56">
        <f t="shared" si="3"/>
        <v>0</v>
      </c>
      <c r="N39" s="56">
        <f t="shared" si="3"/>
        <v>0</v>
      </c>
    </row>
    <row r="40" spans="1:14" s="8" customFormat="1" x14ac:dyDescent="0.3">
      <c r="A40" s="12" t="s">
        <v>8</v>
      </c>
      <c r="B40" s="56">
        <f>B41+B42</f>
        <v>0</v>
      </c>
      <c r="C40" s="56">
        <f t="shared" ref="C40:N40" si="4">C41+C42</f>
        <v>0</v>
      </c>
      <c r="D40" s="56">
        <f t="shared" si="4"/>
        <v>0</v>
      </c>
      <c r="E40" s="56">
        <f t="shared" si="4"/>
        <v>0</v>
      </c>
      <c r="F40" s="56">
        <f t="shared" si="4"/>
        <v>0</v>
      </c>
      <c r="G40" s="56">
        <f t="shared" si="4"/>
        <v>0</v>
      </c>
      <c r="H40" s="56">
        <f t="shared" si="4"/>
        <v>0</v>
      </c>
      <c r="I40" s="56">
        <f t="shared" si="4"/>
        <v>0</v>
      </c>
      <c r="J40" s="56">
        <f t="shared" si="4"/>
        <v>0</v>
      </c>
      <c r="K40" s="56">
        <f t="shared" si="4"/>
        <v>0</v>
      </c>
      <c r="L40" s="56">
        <f t="shared" si="4"/>
        <v>0</v>
      </c>
      <c r="M40" s="56">
        <f t="shared" si="4"/>
        <v>0</v>
      </c>
      <c r="N40" s="56">
        <f t="shared" si="4"/>
        <v>0</v>
      </c>
    </row>
    <row r="41" spans="1:14" s="8" customFormat="1" ht="26" x14ac:dyDescent="0.3">
      <c r="A41" s="9" t="s">
        <v>249</v>
      </c>
      <c r="B41" s="10">
        <v>0</v>
      </c>
      <c r="C41" s="10">
        <v>0</v>
      </c>
      <c r="D41" s="10">
        <v>0</v>
      </c>
      <c r="E41" s="10">
        <v>0</v>
      </c>
      <c r="F41" s="10">
        <v>0</v>
      </c>
      <c r="G41" s="10">
        <v>0</v>
      </c>
      <c r="H41" s="10">
        <v>0</v>
      </c>
      <c r="I41" s="10">
        <v>0</v>
      </c>
      <c r="J41" s="10">
        <v>0</v>
      </c>
      <c r="K41" s="10">
        <v>0</v>
      </c>
      <c r="L41" s="10">
        <v>0</v>
      </c>
      <c r="M41" s="10">
        <v>0</v>
      </c>
      <c r="N41" s="10">
        <v>0</v>
      </c>
    </row>
    <row r="42" spans="1:14" s="8" customFormat="1" ht="26" x14ac:dyDescent="0.3">
      <c r="A42" s="9" t="s">
        <v>250</v>
      </c>
      <c r="B42" s="10">
        <v>0</v>
      </c>
      <c r="C42" s="10">
        <v>0</v>
      </c>
      <c r="D42" s="10">
        <v>0</v>
      </c>
      <c r="E42" s="10">
        <v>0</v>
      </c>
      <c r="F42" s="10">
        <v>0</v>
      </c>
      <c r="G42" s="10">
        <v>0</v>
      </c>
      <c r="H42" s="10">
        <v>0</v>
      </c>
      <c r="I42" s="10">
        <v>0</v>
      </c>
      <c r="J42" s="10">
        <v>0</v>
      </c>
      <c r="K42" s="10">
        <v>0</v>
      </c>
      <c r="L42" s="10">
        <v>0</v>
      </c>
      <c r="M42" s="10">
        <v>0</v>
      </c>
      <c r="N42" s="10">
        <v>0</v>
      </c>
    </row>
    <row r="43" spans="1:14" s="8" customFormat="1" ht="39" x14ac:dyDescent="0.3">
      <c r="A43" s="12" t="s">
        <v>257</v>
      </c>
      <c r="B43" s="53"/>
      <c r="C43" s="53"/>
      <c r="D43" s="53"/>
      <c r="E43" s="53"/>
      <c r="F43" s="53"/>
      <c r="G43" s="53"/>
      <c r="H43" s="53"/>
      <c r="I43" s="53"/>
      <c r="J43" s="53"/>
      <c r="K43" s="53"/>
      <c r="L43" s="53"/>
      <c r="M43" s="53"/>
      <c r="N43" s="53"/>
    </row>
    <row r="44" spans="1:14" ht="65" x14ac:dyDescent="0.3">
      <c r="A44" s="9" t="s">
        <v>20</v>
      </c>
      <c r="B44" s="10">
        <v>0</v>
      </c>
      <c r="C44" s="10">
        <v>0</v>
      </c>
      <c r="D44" s="10">
        <v>0</v>
      </c>
      <c r="E44" s="10">
        <v>0</v>
      </c>
      <c r="F44" s="10">
        <v>0</v>
      </c>
      <c r="G44" s="10">
        <v>0</v>
      </c>
      <c r="H44" s="10">
        <v>0</v>
      </c>
      <c r="I44" s="10">
        <v>0</v>
      </c>
      <c r="J44" s="10">
        <v>0</v>
      </c>
      <c r="K44" s="10">
        <v>0</v>
      </c>
      <c r="L44" s="10">
        <v>0</v>
      </c>
      <c r="M44" s="10">
        <v>0</v>
      </c>
      <c r="N44" s="10">
        <v>0</v>
      </c>
    </row>
    <row r="45" spans="1:14" ht="26" x14ac:dyDescent="0.3">
      <c r="A45" s="9" t="s">
        <v>21</v>
      </c>
      <c r="B45" s="10">
        <v>0</v>
      </c>
      <c r="C45" s="10">
        <v>0</v>
      </c>
      <c r="D45" s="10">
        <v>0</v>
      </c>
      <c r="E45" s="10">
        <v>0</v>
      </c>
      <c r="F45" s="10">
        <v>0</v>
      </c>
      <c r="G45" s="10">
        <v>0</v>
      </c>
      <c r="H45" s="10">
        <v>0</v>
      </c>
      <c r="I45" s="10">
        <v>0</v>
      </c>
      <c r="J45" s="10">
        <v>0</v>
      </c>
      <c r="K45" s="10">
        <v>0</v>
      </c>
      <c r="L45" s="10">
        <v>0</v>
      </c>
      <c r="M45" s="10">
        <v>0</v>
      </c>
      <c r="N45" s="10">
        <v>0</v>
      </c>
    </row>
    <row r="46" spans="1:14" ht="26" x14ac:dyDescent="0.3">
      <c r="A46" s="9" t="s">
        <v>22</v>
      </c>
      <c r="B46" s="10">
        <v>0</v>
      </c>
      <c r="C46" s="10">
        <v>0</v>
      </c>
      <c r="D46" s="10">
        <v>0</v>
      </c>
      <c r="E46" s="10">
        <v>0</v>
      </c>
      <c r="F46" s="10">
        <v>0</v>
      </c>
      <c r="G46" s="10">
        <v>0</v>
      </c>
      <c r="H46" s="10">
        <v>0</v>
      </c>
      <c r="I46" s="10">
        <v>0</v>
      </c>
      <c r="J46" s="10">
        <v>0</v>
      </c>
      <c r="K46" s="10">
        <v>0</v>
      </c>
      <c r="L46" s="10">
        <v>0</v>
      </c>
      <c r="M46" s="10">
        <v>0</v>
      </c>
      <c r="N46" s="10">
        <v>0</v>
      </c>
    </row>
    <row r="47" spans="1:14" x14ac:dyDescent="0.3">
      <c r="A47" s="9" t="s">
        <v>23</v>
      </c>
      <c r="B47" s="10">
        <v>0</v>
      </c>
      <c r="C47" s="10">
        <v>0</v>
      </c>
      <c r="D47" s="10">
        <v>0</v>
      </c>
      <c r="E47" s="10">
        <v>0</v>
      </c>
      <c r="F47" s="10">
        <v>0</v>
      </c>
      <c r="G47" s="10">
        <v>0</v>
      </c>
      <c r="H47" s="10">
        <v>0</v>
      </c>
      <c r="I47" s="10">
        <v>0</v>
      </c>
      <c r="J47" s="10">
        <v>0</v>
      </c>
      <c r="K47" s="10">
        <v>0</v>
      </c>
      <c r="L47" s="10">
        <v>0</v>
      </c>
      <c r="M47" s="10">
        <v>0</v>
      </c>
      <c r="N47" s="10">
        <v>0</v>
      </c>
    </row>
    <row r="48" spans="1:14" x14ac:dyDescent="0.3">
      <c r="A48" s="9" t="s">
        <v>24</v>
      </c>
      <c r="B48" s="10">
        <v>0</v>
      </c>
      <c r="C48" s="10">
        <v>0</v>
      </c>
      <c r="D48" s="10">
        <v>0</v>
      </c>
      <c r="E48" s="10">
        <v>0</v>
      </c>
      <c r="F48" s="10">
        <v>0</v>
      </c>
      <c r="G48" s="10">
        <v>0</v>
      </c>
      <c r="H48" s="10">
        <v>0</v>
      </c>
      <c r="I48" s="10">
        <v>0</v>
      </c>
      <c r="J48" s="10">
        <v>0</v>
      </c>
      <c r="K48" s="10">
        <v>0</v>
      </c>
      <c r="L48" s="10">
        <v>0</v>
      </c>
      <c r="M48" s="10">
        <v>0</v>
      </c>
      <c r="N48" s="10">
        <v>0</v>
      </c>
    </row>
    <row r="49" spans="1:14" ht="26" x14ac:dyDescent="0.3">
      <c r="A49" s="9" t="s">
        <v>25</v>
      </c>
      <c r="B49" s="10">
        <v>0</v>
      </c>
      <c r="C49" s="10">
        <v>0</v>
      </c>
      <c r="D49" s="10">
        <v>0</v>
      </c>
      <c r="E49" s="10">
        <v>0</v>
      </c>
      <c r="F49" s="10">
        <v>0</v>
      </c>
      <c r="G49" s="10">
        <v>0</v>
      </c>
      <c r="H49" s="10">
        <v>0</v>
      </c>
      <c r="I49" s="10">
        <v>0</v>
      </c>
      <c r="J49" s="10">
        <v>0</v>
      </c>
      <c r="K49" s="10">
        <v>0</v>
      </c>
      <c r="L49" s="10">
        <v>0</v>
      </c>
      <c r="M49" s="10">
        <v>0</v>
      </c>
      <c r="N49" s="10">
        <v>0</v>
      </c>
    </row>
    <row r="50" spans="1:14" ht="52" x14ac:dyDescent="0.3">
      <c r="A50" s="9" t="s">
        <v>26</v>
      </c>
      <c r="B50" s="10">
        <v>0</v>
      </c>
      <c r="C50" s="10">
        <v>0</v>
      </c>
      <c r="D50" s="10">
        <v>0</v>
      </c>
      <c r="E50" s="10">
        <v>0</v>
      </c>
      <c r="F50" s="10">
        <v>0</v>
      </c>
      <c r="G50" s="10">
        <v>0</v>
      </c>
      <c r="H50" s="10">
        <v>0</v>
      </c>
      <c r="I50" s="10">
        <v>0</v>
      </c>
      <c r="J50" s="10">
        <v>0</v>
      </c>
      <c r="K50" s="10">
        <v>0</v>
      </c>
      <c r="L50" s="10">
        <v>0</v>
      </c>
      <c r="M50" s="10">
        <v>0</v>
      </c>
      <c r="N50" s="10">
        <v>0</v>
      </c>
    </row>
    <row r="51" spans="1:14" ht="39" x14ac:dyDescent="0.3">
      <c r="A51" s="9" t="s">
        <v>27</v>
      </c>
      <c r="B51" s="10">
        <v>0</v>
      </c>
      <c r="C51" s="10">
        <v>0</v>
      </c>
      <c r="D51" s="10">
        <v>0</v>
      </c>
      <c r="E51" s="10">
        <v>0</v>
      </c>
      <c r="F51" s="10">
        <v>0</v>
      </c>
      <c r="G51" s="10">
        <v>0</v>
      </c>
      <c r="H51" s="10">
        <v>0</v>
      </c>
      <c r="I51" s="10">
        <v>0</v>
      </c>
      <c r="J51" s="10">
        <v>0</v>
      </c>
      <c r="K51" s="10">
        <v>0</v>
      </c>
      <c r="L51" s="10">
        <v>0</v>
      </c>
      <c r="M51" s="10">
        <v>0</v>
      </c>
      <c r="N51" s="10">
        <v>0</v>
      </c>
    </row>
    <row r="52" spans="1:14" ht="39" x14ac:dyDescent="0.3">
      <c r="A52" s="12" t="s">
        <v>265</v>
      </c>
      <c r="B52" s="13">
        <f>SUM(B44:B51)</f>
        <v>0</v>
      </c>
      <c r="C52" s="13">
        <f t="shared" ref="C52:N52" si="5">SUM(C44:C51)</f>
        <v>0</v>
      </c>
      <c r="D52" s="13">
        <f t="shared" si="5"/>
        <v>0</v>
      </c>
      <c r="E52" s="13">
        <f t="shared" si="5"/>
        <v>0</v>
      </c>
      <c r="F52" s="13">
        <f t="shared" si="5"/>
        <v>0</v>
      </c>
      <c r="G52" s="13">
        <f t="shared" si="5"/>
        <v>0</v>
      </c>
      <c r="H52" s="13">
        <f t="shared" si="5"/>
        <v>0</v>
      </c>
      <c r="I52" s="13">
        <f t="shared" si="5"/>
        <v>0</v>
      </c>
      <c r="J52" s="13">
        <f t="shared" si="5"/>
        <v>0</v>
      </c>
      <c r="K52" s="13">
        <f t="shared" si="5"/>
        <v>0</v>
      </c>
      <c r="L52" s="13">
        <f t="shared" si="5"/>
        <v>0</v>
      </c>
      <c r="M52" s="13">
        <f t="shared" si="5"/>
        <v>0</v>
      </c>
      <c r="N52" s="13">
        <f t="shared" si="5"/>
        <v>0</v>
      </c>
    </row>
    <row r="53" spans="1:14" s="8" customFormat="1" ht="26" x14ac:dyDescent="0.3">
      <c r="A53" s="12" t="s">
        <v>266</v>
      </c>
      <c r="B53" s="13">
        <f>B39+B41-B52-B68-B71-B74</f>
        <v>0</v>
      </c>
      <c r="C53" s="13">
        <f t="shared" ref="C53:N53" si="6">C39+C41-C52-C68-C71-C74</f>
        <v>0</v>
      </c>
      <c r="D53" s="13">
        <f t="shared" si="6"/>
        <v>0</v>
      </c>
      <c r="E53" s="13">
        <f t="shared" si="6"/>
        <v>0</v>
      </c>
      <c r="F53" s="13">
        <f t="shared" si="6"/>
        <v>0</v>
      </c>
      <c r="G53" s="13">
        <f t="shared" si="6"/>
        <v>0</v>
      </c>
      <c r="H53" s="13">
        <f t="shared" si="6"/>
        <v>0</v>
      </c>
      <c r="I53" s="13">
        <f t="shared" si="6"/>
        <v>0</v>
      </c>
      <c r="J53" s="13">
        <f t="shared" si="6"/>
        <v>0</v>
      </c>
      <c r="K53" s="13">
        <f t="shared" si="6"/>
        <v>0</v>
      </c>
      <c r="L53" s="13">
        <f t="shared" si="6"/>
        <v>0</v>
      </c>
      <c r="M53" s="13">
        <f t="shared" si="6"/>
        <v>0</v>
      </c>
      <c r="N53" s="13">
        <f t="shared" si="6"/>
        <v>0</v>
      </c>
    </row>
    <row r="54" spans="1:14" s="8" customFormat="1" ht="26" x14ac:dyDescent="0.3">
      <c r="A54" s="12" t="s">
        <v>16</v>
      </c>
      <c r="B54" s="14">
        <f>B28+B53+B42</f>
        <v>0</v>
      </c>
      <c r="C54" s="14">
        <f>C28+C53+C42</f>
        <v>0</v>
      </c>
      <c r="D54" s="14">
        <f t="shared" ref="D54:N54" si="7">D28+D53+D42</f>
        <v>0</v>
      </c>
      <c r="E54" s="14">
        <f t="shared" si="7"/>
        <v>0</v>
      </c>
      <c r="F54" s="14">
        <f t="shared" si="7"/>
        <v>0</v>
      </c>
      <c r="G54" s="14">
        <f t="shared" si="7"/>
        <v>0</v>
      </c>
      <c r="H54" s="14">
        <f t="shared" si="7"/>
        <v>0</v>
      </c>
      <c r="I54" s="14">
        <f t="shared" si="7"/>
        <v>0</v>
      </c>
      <c r="J54" s="14">
        <f t="shared" si="7"/>
        <v>0</v>
      </c>
      <c r="K54" s="14">
        <f t="shared" si="7"/>
        <v>0</v>
      </c>
      <c r="L54" s="14">
        <f t="shared" si="7"/>
        <v>0</v>
      </c>
      <c r="M54" s="14">
        <f t="shared" si="7"/>
        <v>0</v>
      </c>
      <c r="N54" s="14">
        <f t="shared" si="7"/>
        <v>0</v>
      </c>
    </row>
    <row r="55" spans="1:14" ht="39" x14ac:dyDescent="0.3">
      <c r="A55" s="12" t="s">
        <v>262</v>
      </c>
      <c r="B55" s="53"/>
      <c r="C55" s="53"/>
      <c r="D55" s="53"/>
      <c r="E55" s="53"/>
      <c r="F55" s="53"/>
      <c r="G55" s="53"/>
      <c r="H55" s="53"/>
      <c r="I55" s="53"/>
      <c r="J55" s="53"/>
      <c r="K55" s="53"/>
      <c r="L55" s="53"/>
      <c r="M55" s="53"/>
      <c r="N55" s="53"/>
    </row>
    <row r="56" spans="1:14" ht="26" x14ac:dyDescent="0.3">
      <c r="A56" s="9" t="s">
        <v>319</v>
      </c>
      <c r="B56" s="10">
        <v>0</v>
      </c>
      <c r="C56" s="10">
        <v>0</v>
      </c>
      <c r="D56" s="10">
        <v>0</v>
      </c>
      <c r="E56" s="10">
        <v>0</v>
      </c>
      <c r="F56" s="10">
        <v>0</v>
      </c>
      <c r="G56" s="10">
        <v>0</v>
      </c>
      <c r="H56" s="10">
        <v>0</v>
      </c>
      <c r="I56" s="10">
        <v>0</v>
      </c>
      <c r="J56" s="10">
        <v>0</v>
      </c>
      <c r="K56" s="10">
        <v>0</v>
      </c>
      <c r="L56" s="10">
        <v>0</v>
      </c>
      <c r="M56" s="10">
        <v>0</v>
      </c>
      <c r="N56" s="10">
        <v>0</v>
      </c>
    </row>
    <row r="57" spans="1:14" ht="26" x14ac:dyDescent="0.3">
      <c r="A57" s="9" t="s">
        <v>320</v>
      </c>
      <c r="B57" s="10">
        <v>0</v>
      </c>
      <c r="C57" s="10">
        <v>0</v>
      </c>
      <c r="D57" s="10">
        <v>0</v>
      </c>
      <c r="E57" s="10">
        <v>0</v>
      </c>
      <c r="F57" s="10">
        <v>0</v>
      </c>
      <c r="G57" s="10">
        <v>0</v>
      </c>
      <c r="H57" s="10">
        <v>0</v>
      </c>
      <c r="I57" s="10">
        <v>0</v>
      </c>
      <c r="J57" s="10">
        <v>0</v>
      </c>
      <c r="K57" s="10">
        <v>0</v>
      </c>
      <c r="L57" s="10">
        <v>0</v>
      </c>
      <c r="M57" s="10">
        <v>0</v>
      </c>
      <c r="N57" s="10">
        <v>0</v>
      </c>
    </row>
    <row r="58" spans="1:14" ht="26" x14ac:dyDescent="0.3">
      <c r="A58" s="9" t="s">
        <v>22</v>
      </c>
      <c r="B58" s="10">
        <v>0</v>
      </c>
      <c r="C58" s="10">
        <v>0</v>
      </c>
      <c r="D58" s="10">
        <v>0</v>
      </c>
      <c r="E58" s="10">
        <v>0</v>
      </c>
      <c r="F58" s="10">
        <v>0</v>
      </c>
      <c r="G58" s="10">
        <v>0</v>
      </c>
      <c r="H58" s="10">
        <v>0</v>
      </c>
      <c r="I58" s="10">
        <v>0</v>
      </c>
      <c r="J58" s="10">
        <v>0</v>
      </c>
      <c r="K58" s="10">
        <v>0</v>
      </c>
      <c r="L58" s="10">
        <v>0</v>
      </c>
      <c r="M58" s="10">
        <v>0</v>
      </c>
      <c r="N58" s="10">
        <v>0</v>
      </c>
    </row>
    <row r="59" spans="1:14" x14ac:dyDescent="0.3">
      <c r="A59" s="9" t="s">
        <v>23</v>
      </c>
      <c r="B59" s="10">
        <v>0</v>
      </c>
      <c r="C59" s="10">
        <v>0</v>
      </c>
      <c r="D59" s="10">
        <v>0</v>
      </c>
      <c r="E59" s="10">
        <v>0</v>
      </c>
      <c r="F59" s="10">
        <v>0</v>
      </c>
      <c r="G59" s="10">
        <v>0</v>
      </c>
      <c r="H59" s="10">
        <v>0</v>
      </c>
      <c r="I59" s="10">
        <v>0</v>
      </c>
      <c r="J59" s="10">
        <v>0</v>
      </c>
      <c r="K59" s="10">
        <v>0</v>
      </c>
      <c r="L59" s="10">
        <v>0</v>
      </c>
      <c r="M59" s="10">
        <v>0</v>
      </c>
      <c r="N59" s="10">
        <v>0</v>
      </c>
    </row>
    <row r="60" spans="1:14" x14ac:dyDescent="0.3">
      <c r="A60" s="9" t="s">
        <v>28</v>
      </c>
      <c r="B60" s="10">
        <v>0</v>
      </c>
      <c r="C60" s="10">
        <v>0</v>
      </c>
      <c r="D60" s="10">
        <v>0</v>
      </c>
      <c r="E60" s="10">
        <v>0</v>
      </c>
      <c r="F60" s="10">
        <v>0</v>
      </c>
      <c r="G60" s="10">
        <v>0</v>
      </c>
      <c r="H60" s="10">
        <v>0</v>
      </c>
      <c r="I60" s="10">
        <v>0</v>
      </c>
      <c r="J60" s="10">
        <v>0</v>
      </c>
      <c r="K60" s="10">
        <v>0</v>
      </c>
      <c r="L60" s="10">
        <v>0</v>
      </c>
      <c r="M60" s="10">
        <v>0</v>
      </c>
      <c r="N60" s="10">
        <v>0</v>
      </c>
    </row>
    <row r="61" spans="1:14" ht="26" x14ac:dyDescent="0.3">
      <c r="A61" s="9" t="s">
        <v>29</v>
      </c>
      <c r="B61" s="10">
        <v>0</v>
      </c>
      <c r="C61" s="10">
        <v>0</v>
      </c>
      <c r="D61" s="10">
        <v>0</v>
      </c>
      <c r="E61" s="10">
        <v>0</v>
      </c>
      <c r="F61" s="10">
        <v>0</v>
      </c>
      <c r="G61" s="10">
        <v>0</v>
      </c>
      <c r="H61" s="10">
        <v>0</v>
      </c>
      <c r="I61" s="10">
        <v>0</v>
      </c>
      <c r="J61" s="10">
        <v>0</v>
      </c>
      <c r="K61" s="10">
        <v>0</v>
      </c>
      <c r="L61" s="10">
        <v>0</v>
      </c>
      <c r="M61" s="10">
        <v>0</v>
      </c>
      <c r="N61" s="10">
        <v>0</v>
      </c>
    </row>
    <row r="62" spans="1:14" ht="52" x14ac:dyDescent="0.3">
      <c r="A62" s="9" t="s">
        <v>26</v>
      </c>
      <c r="B62" s="10">
        <v>0</v>
      </c>
      <c r="C62" s="10">
        <v>0</v>
      </c>
      <c r="D62" s="10">
        <v>0</v>
      </c>
      <c r="E62" s="10">
        <v>0</v>
      </c>
      <c r="F62" s="10">
        <v>0</v>
      </c>
      <c r="G62" s="10">
        <v>0</v>
      </c>
      <c r="H62" s="10">
        <v>0</v>
      </c>
      <c r="I62" s="10">
        <v>0</v>
      </c>
      <c r="J62" s="10">
        <v>0</v>
      </c>
      <c r="K62" s="10">
        <v>0</v>
      </c>
      <c r="L62" s="10">
        <v>0</v>
      </c>
      <c r="M62" s="10">
        <v>0</v>
      </c>
      <c r="N62" s="10">
        <v>0</v>
      </c>
    </row>
    <row r="63" spans="1:14" ht="39" x14ac:dyDescent="0.3">
      <c r="A63" s="9" t="s">
        <v>30</v>
      </c>
      <c r="B63" s="10">
        <v>0</v>
      </c>
      <c r="C63" s="10">
        <v>0</v>
      </c>
      <c r="D63" s="10">
        <v>0</v>
      </c>
      <c r="E63" s="10">
        <v>0</v>
      </c>
      <c r="F63" s="10">
        <v>0</v>
      </c>
      <c r="G63" s="10">
        <v>0</v>
      </c>
      <c r="H63" s="10">
        <v>0</v>
      </c>
      <c r="I63" s="10">
        <v>0</v>
      </c>
      <c r="J63" s="10">
        <v>0</v>
      </c>
      <c r="K63" s="10">
        <v>0</v>
      </c>
      <c r="L63" s="10">
        <v>0</v>
      </c>
      <c r="M63" s="10">
        <v>0</v>
      </c>
      <c r="N63" s="10">
        <v>0</v>
      </c>
    </row>
    <row r="64" spans="1:14" s="8" customFormat="1" ht="39" x14ac:dyDescent="0.3">
      <c r="A64" s="12" t="s">
        <v>39</v>
      </c>
      <c r="B64" s="13">
        <f>SUM(B56:B63)</f>
        <v>0</v>
      </c>
      <c r="C64" s="13">
        <f t="shared" ref="C64:N64" si="8">SUM(C56:C63)</f>
        <v>0</v>
      </c>
      <c r="D64" s="13">
        <f t="shared" si="8"/>
        <v>0</v>
      </c>
      <c r="E64" s="13">
        <f t="shared" si="8"/>
        <v>0</v>
      </c>
      <c r="F64" s="13">
        <f t="shared" si="8"/>
        <v>0</v>
      </c>
      <c r="G64" s="13">
        <f t="shared" si="8"/>
        <v>0</v>
      </c>
      <c r="H64" s="13">
        <f t="shared" si="8"/>
        <v>0</v>
      </c>
      <c r="I64" s="13">
        <f t="shared" si="8"/>
        <v>0</v>
      </c>
      <c r="J64" s="13">
        <f t="shared" si="8"/>
        <v>0</v>
      </c>
      <c r="K64" s="13">
        <f t="shared" si="8"/>
        <v>0</v>
      </c>
      <c r="L64" s="13">
        <f t="shared" si="8"/>
        <v>0</v>
      </c>
      <c r="M64" s="13">
        <f t="shared" si="8"/>
        <v>0</v>
      </c>
      <c r="N64" s="13">
        <f t="shared" si="8"/>
        <v>0</v>
      </c>
    </row>
    <row r="65" spans="1:14" s="8" customFormat="1" x14ac:dyDescent="0.3">
      <c r="A65" s="12" t="s">
        <v>267</v>
      </c>
      <c r="B65" s="10">
        <v>0</v>
      </c>
      <c r="C65" s="10">
        <v>0</v>
      </c>
      <c r="D65" s="10">
        <v>0</v>
      </c>
      <c r="E65" s="10">
        <v>0</v>
      </c>
      <c r="F65" s="10">
        <v>0</v>
      </c>
      <c r="G65" s="10">
        <v>0</v>
      </c>
      <c r="H65" s="10">
        <v>0</v>
      </c>
      <c r="I65" s="10">
        <v>0</v>
      </c>
      <c r="J65" s="10">
        <v>0</v>
      </c>
      <c r="K65" s="10">
        <v>0</v>
      </c>
      <c r="L65" s="10">
        <v>0</v>
      </c>
      <c r="M65" s="10">
        <v>0</v>
      </c>
      <c r="N65" s="10">
        <v>0</v>
      </c>
    </row>
    <row r="66" spans="1:14" s="8" customFormat="1" x14ac:dyDescent="0.3">
      <c r="A66" s="12" t="s">
        <v>17</v>
      </c>
      <c r="B66" s="57">
        <f t="shared" ref="B66:N66" si="9">B67+B70+B73+B76</f>
        <v>0</v>
      </c>
      <c r="C66" s="57">
        <f t="shared" si="9"/>
        <v>0</v>
      </c>
      <c r="D66" s="57">
        <f t="shared" si="9"/>
        <v>0</v>
      </c>
      <c r="E66" s="57">
        <f t="shared" si="9"/>
        <v>0</v>
      </c>
      <c r="F66" s="57">
        <f t="shared" si="9"/>
        <v>0</v>
      </c>
      <c r="G66" s="57">
        <f t="shared" si="9"/>
        <v>0</v>
      </c>
      <c r="H66" s="57">
        <f t="shared" si="9"/>
        <v>0</v>
      </c>
      <c r="I66" s="57">
        <f t="shared" si="9"/>
        <v>0</v>
      </c>
      <c r="J66" s="57">
        <f t="shared" si="9"/>
        <v>0</v>
      </c>
      <c r="K66" s="57">
        <f t="shared" si="9"/>
        <v>0</v>
      </c>
      <c r="L66" s="57">
        <f t="shared" si="9"/>
        <v>0</v>
      </c>
      <c r="M66" s="57">
        <f t="shared" si="9"/>
        <v>0</v>
      </c>
      <c r="N66" s="57">
        <f t="shared" si="9"/>
        <v>0</v>
      </c>
    </row>
    <row r="67" spans="1:14" s="8" customFormat="1" x14ac:dyDescent="0.3">
      <c r="A67" s="9" t="s">
        <v>251</v>
      </c>
      <c r="B67" s="57">
        <f t="shared" ref="B67:N67" si="10">B68+B69</f>
        <v>0</v>
      </c>
      <c r="C67" s="57">
        <f t="shared" si="10"/>
        <v>0</v>
      </c>
      <c r="D67" s="57">
        <f t="shared" si="10"/>
        <v>0</v>
      </c>
      <c r="E67" s="57">
        <f t="shared" si="10"/>
        <v>0</v>
      </c>
      <c r="F67" s="57">
        <f t="shared" si="10"/>
        <v>0</v>
      </c>
      <c r="G67" s="57">
        <f t="shared" si="10"/>
        <v>0</v>
      </c>
      <c r="H67" s="57">
        <f t="shared" si="10"/>
        <v>0</v>
      </c>
      <c r="I67" s="57">
        <f t="shared" si="10"/>
        <v>0</v>
      </c>
      <c r="J67" s="57">
        <f t="shared" si="10"/>
        <v>0</v>
      </c>
      <c r="K67" s="57">
        <f t="shared" si="10"/>
        <v>0</v>
      </c>
      <c r="L67" s="57">
        <f t="shared" si="10"/>
        <v>0</v>
      </c>
      <c r="M67" s="57">
        <f t="shared" si="10"/>
        <v>0</v>
      </c>
      <c r="N67" s="57">
        <f t="shared" si="10"/>
        <v>0</v>
      </c>
    </row>
    <row r="68" spans="1:14" s="8" customFormat="1" ht="26" x14ac:dyDescent="0.3">
      <c r="A68" s="9" t="s">
        <v>247</v>
      </c>
      <c r="B68" s="10">
        <v>0</v>
      </c>
      <c r="C68" s="10">
        <v>0</v>
      </c>
      <c r="D68" s="10">
        <v>0</v>
      </c>
      <c r="E68" s="10">
        <v>0</v>
      </c>
      <c r="F68" s="10">
        <v>0</v>
      </c>
      <c r="G68" s="10">
        <v>0</v>
      </c>
      <c r="H68" s="10">
        <v>0</v>
      </c>
      <c r="I68" s="10">
        <v>0</v>
      </c>
      <c r="J68" s="10">
        <v>0</v>
      </c>
      <c r="K68" s="10">
        <v>0</v>
      </c>
      <c r="L68" s="10">
        <v>0</v>
      </c>
      <c r="M68" s="10">
        <v>0</v>
      </c>
      <c r="N68" s="10">
        <v>0</v>
      </c>
    </row>
    <row r="69" spans="1:14" s="8" customFormat="1" ht="26" x14ac:dyDescent="0.3">
      <c r="A69" s="9" t="s">
        <v>248</v>
      </c>
      <c r="B69" s="10">
        <v>0</v>
      </c>
      <c r="C69" s="10">
        <v>0</v>
      </c>
      <c r="D69" s="10">
        <v>0</v>
      </c>
      <c r="E69" s="10">
        <v>0</v>
      </c>
      <c r="F69" s="10">
        <v>0</v>
      </c>
      <c r="G69" s="10">
        <v>0</v>
      </c>
      <c r="H69" s="10">
        <v>0</v>
      </c>
      <c r="I69" s="10">
        <v>0</v>
      </c>
      <c r="J69" s="10">
        <v>0</v>
      </c>
      <c r="K69" s="10">
        <v>0</v>
      </c>
      <c r="L69" s="10">
        <v>0</v>
      </c>
      <c r="M69" s="10">
        <v>0</v>
      </c>
      <c r="N69" s="10">
        <v>0</v>
      </c>
    </row>
    <row r="70" spans="1:14" s="8" customFormat="1" x14ac:dyDescent="0.3">
      <c r="A70" s="9" t="s">
        <v>252</v>
      </c>
      <c r="B70" s="57">
        <f t="shared" ref="B70:N70" si="11">B71+B72</f>
        <v>0</v>
      </c>
      <c r="C70" s="57">
        <f t="shared" si="11"/>
        <v>0</v>
      </c>
      <c r="D70" s="57">
        <f t="shared" si="11"/>
        <v>0</v>
      </c>
      <c r="E70" s="57">
        <f t="shared" si="11"/>
        <v>0</v>
      </c>
      <c r="F70" s="57">
        <f t="shared" si="11"/>
        <v>0</v>
      </c>
      <c r="G70" s="57">
        <f t="shared" si="11"/>
        <v>0</v>
      </c>
      <c r="H70" s="57">
        <f t="shared" si="11"/>
        <v>0</v>
      </c>
      <c r="I70" s="57">
        <f t="shared" si="11"/>
        <v>0</v>
      </c>
      <c r="J70" s="57">
        <f t="shared" si="11"/>
        <v>0</v>
      </c>
      <c r="K70" s="57">
        <f t="shared" si="11"/>
        <v>0</v>
      </c>
      <c r="L70" s="57">
        <f t="shared" si="11"/>
        <v>0</v>
      </c>
      <c r="M70" s="57">
        <f t="shared" si="11"/>
        <v>0</v>
      </c>
      <c r="N70" s="57">
        <f t="shared" si="11"/>
        <v>0</v>
      </c>
    </row>
    <row r="71" spans="1:14" s="8" customFormat="1" ht="26" x14ac:dyDescent="0.3">
      <c r="A71" s="9" t="s">
        <v>253</v>
      </c>
      <c r="B71" s="10">
        <v>0</v>
      </c>
      <c r="C71" s="10">
        <v>0</v>
      </c>
      <c r="D71" s="10">
        <v>0</v>
      </c>
      <c r="E71" s="10">
        <v>0</v>
      </c>
      <c r="F71" s="10">
        <v>0</v>
      </c>
      <c r="G71" s="10">
        <v>0</v>
      </c>
      <c r="H71" s="10">
        <v>0</v>
      </c>
      <c r="I71" s="10">
        <v>0</v>
      </c>
      <c r="J71" s="10">
        <v>0</v>
      </c>
      <c r="K71" s="10">
        <v>0</v>
      </c>
      <c r="L71" s="10">
        <v>0</v>
      </c>
      <c r="M71" s="10">
        <v>0</v>
      </c>
      <c r="N71" s="10">
        <v>0</v>
      </c>
    </row>
    <row r="72" spans="1:14" s="8" customFormat="1" ht="26" x14ac:dyDescent="0.3">
      <c r="A72" s="9" t="s">
        <v>254</v>
      </c>
      <c r="B72" s="10">
        <v>0</v>
      </c>
      <c r="C72" s="10">
        <v>0</v>
      </c>
      <c r="D72" s="10">
        <v>0</v>
      </c>
      <c r="E72" s="10">
        <v>0</v>
      </c>
      <c r="F72" s="10">
        <v>0</v>
      </c>
      <c r="G72" s="10">
        <v>0</v>
      </c>
      <c r="H72" s="10">
        <v>0</v>
      </c>
      <c r="I72" s="10">
        <v>0</v>
      </c>
      <c r="J72" s="10">
        <v>0</v>
      </c>
      <c r="K72" s="10">
        <v>0</v>
      </c>
      <c r="L72" s="10">
        <v>0</v>
      </c>
      <c r="M72" s="10">
        <v>0</v>
      </c>
      <c r="N72" s="10">
        <v>0</v>
      </c>
    </row>
    <row r="73" spans="1:14" s="8" customFormat="1" ht="39" x14ac:dyDescent="0.3">
      <c r="A73" s="12" t="s">
        <v>255</v>
      </c>
      <c r="B73" s="57">
        <f t="shared" ref="B73:N73" si="12">B74+B75</f>
        <v>0</v>
      </c>
      <c r="C73" s="57">
        <f t="shared" si="12"/>
        <v>0</v>
      </c>
      <c r="D73" s="57">
        <f t="shared" si="12"/>
        <v>0</v>
      </c>
      <c r="E73" s="57">
        <f t="shared" si="12"/>
        <v>0</v>
      </c>
      <c r="F73" s="57">
        <f t="shared" si="12"/>
        <v>0</v>
      </c>
      <c r="G73" s="57">
        <f t="shared" si="12"/>
        <v>0</v>
      </c>
      <c r="H73" s="57">
        <f t="shared" si="12"/>
        <v>0</v>
      </c>
      <c r="I73" s="57">
        <f t="shared" si="12"/>
        <v>0</v>
      </c>
      <c r="J73" s="57">
        <f t="shared" si="12"/>
        <v>0</v>
      </c>
      <c r="K73" s="57">
        <f t="shared" si="12"/>
        <v>0</v>
      </c>
      <c r="L73" s="57">
        <f t="shared" si="12"/>
        <v>0</v>
      </c>
      <c r="M73" s="57">
        <f t="shared" si="12"/>
        <v>0</v>
      </c>
      <c r="N73" s="57">
        <f t="shared" si="12"/>
        <v>0</v>
      </c>
    </row>
    <row r="74" spans="1:14" s="8" customFormat="1" ht="26" x14ac:dyDescent="0.3">
      <c r="A74" s="9" t="s">
        <v>247</v>
      </c>
      <c r="B74" s="10">
        <v>0</v>
      </c>
      <c r="C74" s="10">
        <v>0</v>
      </c>
      <c r="D74" s="10">
        <v>0</v>
      </c>
      <c r="E74" s="10">
        <v>0</v>
      </c>
      <c r="F74" s="10">
        <v>0</v>
      </c>
      <c r="G74" s="10">
        <v>0</v>
      </c>
      <c r="H74" s="10">
        <v>0</v>
      </c>
      <c r="I74" s="10">
        <v>0</v>
      </c>
      <c r="J74" s="10">
        <v>0</v>
      </c>
      <c r="K74" s="10">
        <v>0</v>
      </c>
      <c r="L74" s="10">
        <v>0</v>
      </c>
      <c r="M74" s="10">
        <v>0</v>
      </c>
      <c r="N74" s="10">
        <v>0</v>
      </c>
    </row>
    <row r="75" spans="1:14" s="8" customFormat="1" ht="26" x14ac:dyDescent="0.3">
      <c r="A75" s="9" t="s">
        <v>248</v>
      </c>
      <c r="B75" s="10">
        <v>0</v>
      </c>
      <c r="C75" s="10">
        <v>0</v>
      </c>
      <c r="D75" s="10">
        <v>0</v>
      </c>
      <c r="E75" s="10">
        <v>0</v>
      </c>
      <c r="F75" s="10">
        <v>0</v>
      </c>
      <c r="G75" s="10">
        <v>0</v>
      </c>
      <c r="H75" s="10">
        <v>0</v>
      </c>
      <c r="I75" s="10">
        <v>0</v>
      </c>
      <c r="J75" s="10">
        <v>0</v>
      </c>
      <c r="K75" s="10">
        <v>0</v>
      </c>
      <c r="L75" s="10">
        <v>0</v>
      </c>
      <c r="M75" s="10">
        <v>0</v>
      </c>
      <c r="N75" s="10">
        <v>0</v>
      </c>
    </row>
    <row r="76" spans="1:14" s="8" customFormat="1" x14ac:dyDescent="0.3">
      <c r="A76" s="9" t="s">
        <v>256</v>
      </c>
      <c r="B76" s="10">
        <v>0</v>
      </c>
      <c r="C76" s="10">
        <v>0</v>
      </c>
      <c r="D76" s="10">
        <v>0</v>
      </c>
      <c r="E76" s="10">
        <v>0</v>
      </c>
      <c r="F76" s="10">
        <v>0</v>
      </c>
      <c r="G76" s="10">
        <v>0</v>
      </c>
      <c r="H76" s="10">
        <v>0</v>
      </c>
      <c r="I76" s="10">
        <v>0</v>
      </c>
      <c r="J76" s="10">
        <v>0</v>
      </c>
      <c r="K76" s="10">
        <v>0</v>
      </c>
      <c r="L76" s="10">
        <v>0</v>
      </c>
      <c r="M76" s="10">
        <v>0</v>
      </c>
      <c r="N76" s="10">
        <v>0</v>
      </c>
    </row>
    <row r="77" spans="1:14" s="8" customFormat="1" x14ac:dyDescent="0.3">
      <c r="A77" s="12" t="s">
        <v>18</v>
      </c>
      <c r="B77" s="53"/>
      <c r="C77" s="53"/>
      <c r="D77" s="53"/>
      <c r="E77" s="53"/>
      <c r="F77" s="53"/>
      <c r="G77" s="53"/>
      <c r="H77" s="53"/>
      <c r="I77" s="53"/>
      <c r="J77" s="53"/>
      <c r="K77" s="53"/>
      <c r="L77" s="53"/>
      <c r="M77" s="53"/>
      <c r="N77" s="53"/>
    </row>
    <row r="78" spans="1:14" x14ac:dyDescent="0.3">
      <c r="A78" s="9" t="s">
        <v>138</v>
      </c>
      <c r="B78" s="11">
        <f t="shared" ref="B78:N78" si="13">SUM(B79:B83)</f>
        <v>0</v>
      </c>
      <c r="C78" s="11">
        <f t="shared" si="13"/>
        <v>0</v>
      </c>
      <c r="D78" s="11">
        <f t="shared" si="13"/>
        <v>0</v>
      </c>
      <c r="E78" s="11">
        <f t="shared" si="13"/>
        <v>0</v>
      </c>
      <c r="F78" s="11">
        <f t="shared" si="13"/>
        <v>0</v>
      </c>
      <c r="G78" s="11">
        <f t="shared" si="13"/>
        <v>0</v>
      </c>
      <c r="H78" s="11">
        <f t="shared" si="13"/>
        <v>0</v>
      </c>
      <c r="I78" s="11">
        <f t="shared" si="13"/>
        <v>0</v>
      </c>
      <c r="J78" s="11">
        <f t="shared" si="13"/>
        <v>0</v>
      </c>
      <c r="K78" s="11">
        <f t="shared" si="13"/>
        <v>0</v>
      </c>
      <c r="L78" s="11">
        <f t="shared" si="13"/>
        <v>0</v>
      </c>
      <c r="M78" s="11">
        <f t="shared" si="13"/>
        <v>0</v>
      </c>
      <c r="N78" s="11">
        <f t="shared" si="13"/>
        <v>0</v>
      </c>
    </row>
    <row r="79" spans="1:14" x14ac:dyDescent="0.3">
      <c r="A79" s="9" t="s">
        <v>295</v>
      </c>
      <c r="B79" s="10">
        <v>0</v>
      </c>
      <c r="C79" s="10">
        <v>0</v>
      </c>
      <c r="D79" s="10">
        <v>0</v>
      </c>
      <c r="E79" s="10">
        <v>0</v>
      </c>
      <c r="F79" s="10">
        <v>0</v>
      </c>
      <c r="G79" s="10">
        <v>0</v>
      </c>
      <c r="H79" s="10">
        <v>0</v>
      </c>
      <c r="I79" s="10">
        <v>0</v>
      </c>
      <c r="J79" s="10">
        <v>0</v>
      </c>
      <c r="K79" s="10">
        <v>0</v>
      </c>
      <c r="L79" s="10">
        <v>0</v>
      </c>
      <c r="M79" s="10">
        <v>0</v>
      </c>
      <c r="N79" s="10">
        <v>0</v>
      </c>
    </row>
    <row r="80" spans="1:14" x14ac:dyDescent="0.3">
      <c r="A80" s="9" t="s">
        <v>296</v>
      </c>
      <c r="B80" s="10">
        <v>0</v>
      </c>
      <c r="C80" s="10">
        <v>0</v>
      </c>
      <c r="D80" s="10">
        <v>0</v>
      </c>
      <c r="E80" s="10">
        <v>0</v>
      </c>
      <c r="F80" s="10">
        <v>0</v>
      </c>
      <c r="G80" s="10">
        <v>0</v>
      </c>
      <c r="H80" s="10">
        <v>0</v>
      </c>
      <c r="I80" s="10">
        <v>0</v>
      </c>
      <c r="J80" s="10">
        <v>0</v>
      </c>
      <c r="K80" s="10">
        <v>0</v>
      </c>
      <c r="L80" s="10">
        <v>0</v>
      </c>
      <c r="M80" s="10">
        <v>0</v>
      </c>
      <c r="N80" s="10">
        <v>0</v>
      </c>
    </row>
    <row r="81" spans="1:14" x14ac:dyDescent="0.3">
      <c r="A81" s="9" t="s">
        <v>297</v>
      </c>
      <c r="B81" s="10">
        <v>0</v>
      </c>
      <c r="C81" s="10">
        <v>0</v>
      </c>
      <c r="D81" s="10">
        <v>0</v>
      </c>
      <c r="E81" s="10">
        <v>0</v>
      </c>
      <c r="F81" s="10">
        <v>0</v>
      </c>
      <c r="G81" s="10">
        <v>0</v>
      </c>
      <c r="H81" s="10">
        <v>0</v>
      </c>
      <c r="I81" s="10">
        <v>0</v>
      </c>
      <c r="J81" s="10">
        <v>0</v>
      </c>
      <c r="K81" s="10">
        <v>0</v>
      </c>
      <c r="L81" s="10">
        <v>0</v>
      </c>
      <c r="M81" s="10">
        <v>0</v>
      </c>
      <c r="N81" s="10">
        <v>0</v>
      </c>
    </row>
    <row r="82" spans="1:14" ht="39" x14ac:dyDescent="0.3">
      <c r="A82" s="9" t="s">
        <v>298</v>
      </c>
      <c r="B82" s="10">
        <v>0</v>
      </c>
      <c r="C82" s="10">
        <v>0</v>
      </c>
      <c r="D82" s="10">
        <v>0</v>
      </c>
      <c r="E82" s="10">
        <v>0</v>
      </c>
      <c r="F82" s="10">
        <v>0</v>
      </c>
      <c r="G82" s="10">
        <v>0</v>
      </c>
      <c r="H82" s="10">
        <v>0</v>
      </c>
      <c r="I82" s="10">
        <v>0</v>
      </c>
      <c r="J82" s="10">
        <v>0</v>
      </c>
      <c r="K82" s="10">
        <v>0</v>
      </c>
      <c r="L82" s="10">
        <v>0</v>
      </c>
      <c r="M82" s="10">
        <v>0</v>
      </c>
      <c r="N82" s="10">
        <v>0</v>
      </c>
    </row>
    <row r="83" spans="1:14" ht="26" x14ac:dyDescent="0.3">
      <c r="A83" s="9" t="s">
        <v>299</v>
      </c>
      <c r="B83" s="10">
        <v>0</v>
      </c>
      <c r="C83" s="10">
        <v>0</v>
      </c>
      <c r="D83" s="10">
        <v>0</v>
      </c>
      <c r="E83" s="10">
        <v>0</v>
      </c>
      <c r="F83" s="10">
        <v>0</v>
      </c>
      <c r="G83" s="10">
        <v>0</v>
      </c>
      <c r="H83" s="10">
        <v>0</v>
      </c>
      <c r="I83" s="10">
        <v>0</v>
      </c>
      <c r="J83" s="10">
        <v>0</v>
      </c>
      <c r="K83" s="10">
        <v>0</v>
      </c>
      <c r="L83" s="10">
        <v>0</v>
      </c>
      <c r="M83" s="10">
        <v>0</v>
      </c>
      <c r="N83" s="10">
        <v>0</v>
      </c>
    </row>
    <row r="84" spans="1:14" x14ac:dyDescent="0.3">
      <c r="A84" s="12" t="s">
        <v>31</v>
      </c>
      <c r="B84" s="10">
        <v>0</v>
      </c>
      <c r="C84" s="10">
        <v>0</v>
      </c>
      <c r="D84" s="10">
        <v>0</v>
      </c>
      <c r="E84" s="10">
        <v>0</v>
      </c>
      <c r="F84" s="10">
        <v>0</v>
      </c>
      <c r="G84" s="10">
        <v>0</v>
      </c>
      <c r="H84" s="10">
        <v>0</v>
      </c>
      <c r="I84" s="10">
        <v>0</v>
      </c>
      <c r="J84" s="10">
        <v>0</v>
      </c>
      <c r="K84" s="10">
        <v>0</v>
      </c>
      <c r="L84" s="10">
        <v>0</v>
      </c>
      <c r="M84" s="10">
        <v>0</v>
      </c>
      <c r="N84" s="10">
        <v>0</v>
      </c>
    </row>
    <row r="85" spans="1:14" x14ac:dyDescent="0.3">
      <c r="A85" s="12" t="s">
        <v>32</v>
      </c>
      <c r="B85" s="11">
        <f t="shared" ref="B85:N85" si="14">B86-B87</f>
        <v>0</v>
      </c>
      <c r="C85" s="11">
        <f t="shared" si="14"/>
        <v>0</v>
      </c>
      <c r="D85" s="11">
        <f t="shared" si="14"/>
        <v>0</v>
      </c>
      <c r="E85" s="11">
        <f t="shared" si="14"/>
        <v>0</v>
      </c>
      <c r="F85" s="11">
        <f t="shared" si="14"/>
        <v>0</v>
      </c>
      <c r="G85" s="11">
        <f t="shared" si="14"/>
        <v>0</v>
      </c>
      <c r="H85" s="11">
        <f t="shared" si="14"/>
        <v>0</v>
      </c>
      <c r="I85" s="11">
        <f t="shared" si="14"/>
        <v>0</v>
      </c>
      <c r="J85" s="11">
        <f t="shared" si="14"/>
        <v>0</v>
      </c>
      <c r="K85" s="11">
        <f t="shared" si="14"/>
        <v>0</v>
      </c>
      <c r="L85" s="11">
        <f t="shared" si="14"/>
        <v>0</v>
      </c>
      <c r="M85" s="11">
        <f t="shared" si="14"/>
        <v>0</v>
      </c>
      <c r="N85" s="11">
        <f t="shared" si="14"/>
        <v>0</v>
      </c>
    </row>
    <row r="86" spans="1:14" x14ac:dyDescent="0.3">
      <c r="A86" s="9" t="s">
        <v>5</v>
      </c>
      <c r="B86" s="10">
        <v>0</v>
      </c>
      <c r="C86" s="10">
        <v>0</v>
      </c>
      <c r="D86" s="10">
        <v>0</v>
      </c>
      <c r="E86" s="10">
        <v>0</v>
      </c>
      <c r="F86" s="10">
        <v>0</v>
      </c>
      <c r="G86" s="10">
        <v>0</v>
      </c>
      <c r="H86" s="10">
        <v>0</v>
      </c>
      <c r="I86" s="10">
        <v>0</v>
      </c>
      <c r="J86" s="10">
        <v>0</v>
      </c>
      <c r="K86" s="10">
        <v>0</v>
      </c>
      <c r="L86" s="10">
        <v>0</v>
      </c>
      <c r="M86" s="10">
        <v>0</v>
      </c>
      <c r="N86" s="10">
        <v>0</v>
      </c>
    </row>
    <row r="87" spans="1:14" x14ac:dyDescent="0.3">
      <c r="A87" s="9" t="s">
        <v>6</v>
      </c>
      <c r="B87" s="10">
        <v>0</v>
      </c>
      <c r="C87" s="10">
        <v>0</v>
      </c>
      <c r="D87" s="10">
        <v>0</v>
      </c>
      <c r="E87" s="10">
        <v>0</v>
      </c>
      <c r="F87" s="10">
        <v>0</v>
      </c>
      <c r="G87" s="10">
        <v>0</v>
      </c>
      <c r="H87" s="10">
        <v>0</v>
      </c>
      <c r="I87" s="10">
        <v>0</v>
      </c>
      <c r="J87" s="10">
        <v>0</v>
      </c>
      <c r="K87" s="10">
        <v>0</v>
      </c>
      <c r="L87" s="10">
        <v>0</v>
      </c>
      <c r="M87" s="10">
        <v>0</v>
      </c>
      <c r="N87" s="10">
        <v>0</v>
      </c>
    </row>
    <row r="88" spans="1:14" x14ac:dyDescent="0.3">
      <c r="A88" s="12" t="s">
        <v>35</v>
      </c>
      <c r="B88" s="10">
        <v>0</v>
      </c>
      <c r="C88" s="10">
        <v>0</v>
      </c>
      <c r="D88" s="10">
        <v>0</v>
      </c>
      <c r="E88" s="10">
        <v>0</v>
      </c>
      <c r="F88" s="10">
        <v>0</v>
      </c>
      <c r="G88" s="10">
        <v>0</v>
      </c>
      <c r="H88" s="10">
        <v>0</v>
      </c>
      <c r="I88" s="10">
        <v>0</v>
      </c>
      <c r="J88" s="10">
        <v>0</v>
      </c>
      <c r="K88" s="10">
        <v>0</v>
      </c>
      <c r="L88" s="10">
        <v>0</v>
      </c>
      <c r="M88" s="10">
        <v>0</v>
      </c>
      <c r="N88" s="10">
        <v>0</v>
      </c>
    </row>
    <row r="89" spans="1:14" x14ac:dyDescent="0.3">
      <c r="A89" s="9" t="s">
        <v>258</v>
      </c>
      <c r="B89" s="10">
        <v>0</v>
      </c>
      <c r="C89" s="10">
        <v>0</v>
      </c>
      <c r="D89" s="10">
        <v>0</v>
      </c>
      <c r="E89" s="10">
        <v>0</v>
      </c>
      <c r="F89" s="10">
        <v>0</v>
      </c>
      <c r="G89" s="10">
        <v>0</v>
      </c>
      <c r="H89" s="10">
        <v>0</v>
      </c>
      <c r="I89" s="10">
        <v>0</v>
      </c>
      <c r="J89" s="10">
        <v>0</v>
      </c>
      <c r="K89" s="10">
        <v>0</v>
      </c>
      <c r="L89" s="10">
        <v>0</v>
      </c>
      <c r="M89" s="10">
        <v>0</v>
      </c>
      <c r="N89" s="10">
        <v>0</v>
      </c>
    </row>
    <row r="90" spans="1:14" ht="39" x14ac:dyDescent="0.3">
      <c r="A90" s="9" t="s">
        <v>259</v>
      </c>
      <c r="B90" s="10">
        <v>0</v>
      </c>
      <c r="C90" s="10">
        <v>0</v>
      </c>
      <c r="D90" s="10">
        <v>0</v>
      </c>
      <c r="E90" s="10">
        <v>0</v>
      </c>
      <c r="F90" s="10">
        <v>0</v>
      </c>
      <c r="G90" s="10">
        <v>0</v>
      </c>
      <c r="H90" s="10">
        <v>0</v>
      </c>
      <c r="I90" s="10">
        <v>0</v>
      </c>
      <c r="J90" s="10">
        <v>0</v>
      </c>
      <c r="K90" s="10">
        <v>0</v>
      </c>
      <c r="L90" s="10">
        <v>0</v>
      </c>
      <c r="M90" s="10">
        <v>0</v>
      </c>
      <c r="N90" s="10">
        <v>0</v>
      </c>
    </row>
    <row r="91" spans="1:14" ht="39" x14ac:dyDescent="0.3">
      <c r="A91" s="9" t="s">
        <v>260</v>
      </c>
      <c r="B91" s="10">
        <v>0</v>
      </c>
      <c r="C91" s="10">
        <v>0</v>
      </c>
      <c r="D91" s="10">
        <v>0</v>
      </c>
      <c r="E91" s="10">
        <v>0</v>
      </c>
      <c r="F91" s="10">
        <v>0</v>
      </c>
      <c r="G91" s="10">
        <v>0</v>
      </c>
      <c r="H91" s="10">
        <v>0</v>
      </c>
      <c r="I91" s="10">
        <v>0</v>
      </c>
      <c r="J91" s="10">
        <v>0</v>
      </c>
      <c r="K91" s="10">
        <v>0</v>
      </c>
      <c r="L91" s="10">
        <v>0</v>
      </c>
      <c r="M91" s="10">
        <v>0</v>
      </c>
      <c r="N91" s="10">
        <v>0</v>
      </c>
    </row>
    <row r="92" spans="1:14" ht="26" x14ac:dyDescent="0.3">
      <c r="A92" s="12" t="s">
        <v>316</v>
      </c>
      <c r="B92" s="11">
        <f t="shared" ref="B92:N92" si="15">B93-B94</f>
        <v>0</v>
      </c>
      <c r="C92" s="11">
        <f t="shared" si="15"/>
        <v>0</v>
      </c>
      <c r="D92" s="11">
        <f t="shared" si="15"/>
        <v>0</v>
      </c>
      <c r="E92" s="11">
        <f t="shared" si="15"/>
        <v>0</v>
      </c>
      <c r="F92" s="11">
        <f t="shared" si="15"/>
        <v>0</v>
      </c>
      <c r="G92" s="11">
        <f t="shared" si="15"/>
        <v>0</v>
      </c>
      <c r="H92" s="11">
        <f t="shared" si="15"/>
        <v>0</v>
      </c>
      <c r="I92" s="11">
        <f t="shared" si="15"/>
        <v>0</v>
      </c>
      <c r="J92" s="11">
        <f t="shared" si="15"/>
        <v>0</v>
      </c>
      <c r="K92" s="11">
        <f t="shared" si="15"/>
        <v>0</v>
      </c>
      <c r="L92" s="11">
        <f t="shared" si="15"/>
        <v>0</v>
      </c>
      <c r="M92" s="11">
        <f t="shared" si="15"/>
        <v>0</v>
      </c>
      <c r="N92" s="11">
        <f t="shared" si="15"/>
        <v>0</v>
      </c>
    </row>
    <row r="93" spans="1:14" x14ac:dyDescent="0.3">
      <c r="A93" s="9" t="s">
        <v>5</v>
      </c>
      <c r="B93" s="10">
        <v>0</v>
      </c>
      <c r="C93" s="10">
        <v>0</v>
      </c>
      <c r="D93" s="10">
        <v>0</v>
      </c>
      <c r="E93" s="10">
        <v>0</v>
      </c>
      <c r="F93" s="10">
        <v>0</v>
      </c>
      <c r="G93" s="10">
        <v>0</v>
      </c>
      <c r="H93" s="10">
        <v>0</v>
      </c>
      <c r="I93" s="10">
        <v>0</v>
      </c>
      <c r="J93" s="10">
        <v>0</v>
      </c>
      <c r="K93" s="10">
        <v>0</v>
      </c>
      <c r="L93" s="10">
        <v>0</v>
      </c>
      <c r="M93" s="10">
        <v>0</v>
      </c>
      <c r="N93" s="10">
        <v>0</v>
      </c>
    </row>
    <row r="94" spans="1:14" x14ac:dyDescent="0.3">
      <c r="A94" s="9" t="s">
        <v>6</v>
      </c>
      <c r="B94" s="10">
        <v>0</v>
      </c>
      <c r="C94" s="10">
        <v>0</v>
      </c>
      <c r="D94" s="10">
        <v>0</v>
      </c>
      <c r="E94" s="10">
        <v>0</v>
      </c>
      <c r="F94" s="10">
        <v>0</v>
      </c>
      <c r="G94" s="10">
        <v>0</v>
      </c>
      <c r="H94" s="10">
        <v>0</v>
      </c>
      <c r="I94" s="10">
        <v>0</v>
      </c>
      <c r="J94" s="10">
        <v>0</v>
      </c>
      <c r="K94" s="10">
        <v>0</v>
      </c>
      <c r="L94" s="10">
        <v>0</v>
      </c>
      <c r="M94" s="10">
        <v>0</v>
      </c>
      <c r="N94" s="10">
        <v>0</v>
      </c>
    </row>
    <row r="95" spans="1:14" ht="26" x14ac:dyDescent="0.3">
      <c r="A95" s="12" t="s">
        <v>317</v>
      </c>
      <c r="B95" s="11">
        <f t="shared" ref="B95:N95" si="16">B96-B97</f>
        <v>0</v>
      </c>
      <c r="C95" s="11">
        <f t="shared" si="16"/>
        <v>0</v>
      </c>
      <c r="D95" s="11">
        <f t="shared" si="16"/>
        <v>0</v>
      </c>
      <c r="E95" s="11">
        <f t="shared" si="16"/>
        <v>0</v>
      </c>
      <c r="F95" s="11">
        <f t="shared" si="16"/>
        <v>0</v>
      </c>
      <c r="G95" s="11">
        <f t="shared" si="16"/>
        <v>0</v>
      </c>
      <c r="H95" s="11">
        <f t="shared" si="16"/>
        <v>0</v>
      </c>
      <c r="I95" s="11">
        <f t="shared" si="16"/>
        <v>0</v>
      </c>
      <c r="J95" s="11">
        <f t="shared" si="16"/>
        <v>0</v>
      </c>
      <c r="K95" s="11">
        <f t="shared" si="16"/>
        <v>0</v>
      </c>
      <c r="L95" s="11">
        <f t="shared" si="16"/>
        <v>0</v>
      </c>
      <c r="M95" s="11">
        <f t="shared" si="16"/>
        <v>0</v>
      </c>
      <c r="N95" s="11">
        <f t="shared" si="16"/>
        <v>0</v>
      </c>
    </row>
    <row r="96" spans="1:14" x14ac:dyDescent="0.3">
      <c r="A96" s="9" t="s">
        <v>5</v>
      </c>
      <c r="B96" s="10">
        <v>0</v>
      </c>
      <c r="C96" s="10">
        <v>0</v>
      </c>
      <c r="D96" s="10">
        <v>0</v>
      </c>
      <c r="E96" s="10">
        <v>0</v>
      </c>
      <c r="F96" s="10">
        <v>0</v>
      </c>
      <c r="G96" s="10">
        <v>0</v>
      </c>
      <c r="H96" s="10">
        <v>0</v>
      </c>
      <c r="I96" s="10">
        <v>0</v>
      </c>
      <c r="J96" s="10">
        <v>0</v>
      </c>
      <c r="K96" s="10">
        <v>0</v>
      </c>
      <c r="L96" s="10">
        <v>0</v>
      </c>
      <c r="M96" s="10">
        <v>0</v>
      </c>
      <c r="N96" s="10">
        <v>0</v>
      </c>
    </row>
    <row r="97" spans="1:14" x14ac:dyDescent="0.3">
      <c r="A97" s="9" t="s">
        <v>6</v>
      </c>
      <c r="B97" s="10">
        <v>0</v>
      </c>
      <c r="C97" s="10">
        <v>0</v>
      </c>
      <c r="D97" s="10">
        <v>0</v>
      </c>
      <c r="E97" s="10">
        <v>0</v>
      </c>
      <c r="F97" s="10">
        <v>0</v>
      </c>
      <c r="G97" s="10">
        <v>0</v>
      </c>
      <c r="H97" s="10">
        <v>0</v>
      </c>
      <c r="I97" s="10">
        <v>0</v>
      </c>
      <c r="J97" s="10">
        <v>0</v>
      </c>
      <c r="K97" s="10">
        <v>0</v>
      </c>
      <c r="L97" s="10">
        <v>0</v>
      </c>
      <c r="M97" s="10">
        <v>0</v>
      </c>
      <c r="N97" s="10">
        <v>0</v>
      </c>
    </row>
    <row r="98" spans="1:14" x14ac:dyDescent="0.3">
      <c r="A98" s="9" t="s">
        <v>7</v>
      </c>
      <c r="B98" s="10">
        <v>0</v>
      </c>
      <c r="C98" s="10">
        <v>0</v>
      </c>
      <c r="D98" s="10">
        <v>0</v>
      </c>
      <c r="E98" s="10">
        <v>0</v>
      </c>
      <c r="F98" s="10">
        <v>0</v>
      </c>
      <c r="G98" s="10">
        <v>0</v>
      </c>
      <c r="H98" s="10">
        <v>0</v>
      </c>
      <c r="I98" s="10">
        <v>0</v>
      </c>
      <c r="J98" s="10">
        <v>0</v>
      </c>
      <c r="K98" s="10">
        <v>0</v>
      </c>
      <c r="L98" s="10">
        <v>0</v>
      </c>
      <c r="M98" s="10">
        <v>0</v>
      </c>
      <c r="N98" s="10">
        <v>0</v>
      </c>
    </row>
    <row r="99" spans="1:14" x14ac:dyDescent="0.3">
      <c r="A99" s="12" t="s">
        <v>40</v>
      </c>
      <c r="B99" s="13">
        <f>B78+B84+B85+B88-B89+B90-B91+B93-B94+B96-B97-B98</f>
        <v>0</v>
      </c>
      <c r="C99" s="13">
        <f t="shared" ref="C99:N99" si="17">C78+C84+C85+C88-C89+C90-C91+C93-C94+C96-C97-C98</f>
        <v>0</v>
      </c>
      <c r="D99" s="13">
        <f t="shared" si="17"/>
        <v>0</v>
      </c>
      <c r="E99" s="13">
        <f t="shared" si="17"/>
        <v>0</v>
      </c>
      <c r="F99" s="13">
        <f t="shared" si="17"/>
        <v>0</v>
      </c>
      <c r="G99" s="13">
        <f t="shared" si="17"/>
        <v>0</v>
      </c>
      <c r="H99" s="13">
        <f t="shared" si="17"/>
        <v>0</v>
      </c>
      <c r="I99" s="13">
        <f t="shared" si="17"/>
        <v>0</v>
      </c>
      <c r="J99" s="13">
        <f t="shared" si="17"/>
        <v>0</v>
      </c>
      <c r="K99" s="13">
        <f t="shared" si="17"/>
        <v>0</v>
      </c>
      <c r="L99" s="13">
        <f t="shared" si="17"/>
        <v>0</v>
      </c>
      <c r="M99" s="13">
        <f t="shared" si="17"/>
        <v>0</v>
      </c>
      <c r="N99" s="13">
        <f t="shared" si="17"/>
        <v>0</v>
      </c>
    </row>
    <row r="100" spans="1:14" x14ac:dyDescent="0.3">
      <c r="A100" s="12" t="s">
        <v>42</v>
      </c>
      <c r="B100" s="15">
        <v>0</v>
      </c>
      <c r="C100" s="15">
        <v>0</v>
      </c>
      <c r="D100" s="15">
        <v>0</v>
      </c>
      <c r="E100" s="15">
        <v>0</v>
      </c>
      <c r="F100" s="15">
        <v>0</v>
      </c>
      <c r="G100" s="15">
        <v>0</v>
      </c>
      <c r="H100" s="15">
        <v>0</v>
      </c>
      <c r="I100" s="15">
        <v>0</v>
      </c>
      <c r="J100" s="15">
        <v>0</v>
      </c>
      <c r="K100" s="15">
        <v>0</v>
      </c>
      <c r="L100" s="15">
        <v>0</v>
      </c>
      <c r="M100" s="15">
        <v>0</v>
      </c>
      <c r="N100" s="15">
        <v>0</v>
      </c>
    </row>
    <row r="101" spans="1:14" x14ac:dyDescent="0.3">
      <c r="A101" s="12" t="s">
        <v>261</v>
      </c>
      <c r="B101" s="15">
        <v>0</v>
      </c>
      <c r="C101" s="15">
        <v>0</v>
      </c>
      <c r="D101" s="15">
        <v>0</v>
      </c>
      <c r="E101" s="15">
        <v>0</v>
      </c>
      <c r="F101" s="15">
        <v>0</v>
      </c>
      <c r="G101" s="15">
        <v>0</v>
      </c>
      <c r="H101" s="15">
        <v>0</v>
      </c>
      <c r="I101" s="15">
        <v>0</v>
      </c>
      <c r="J101" s="15">
        <v>0</v>
      </c>
      <c r="K101" s="15">
        <v>0</v>
      </c>
      <c r="L101" s="15">
        <v>0</v>
      </c>
      <c r="M101" s="15">
        <v>0</v>
      </c>
      <c r="N101" s="15">
        <v>0</v>
      </c>
    </row>
    <row r="102" spans="1:14" x14ac:dyDescent="0.3">
      <c r="A102" s="12" t="s">
        <v>43</v>
      </c>
      <c r="B102" s="13">
        <f>B28+B39+B40-B52-B64-B65-B66</f>
        <v>0</v>
      </c>
      <c r="C102" s="13">
        <f t="shared" ref="C102:N102" si="18">C28+C39+C40-C52-C64-C65-C66</f>
        <v>0</v>
      </c>
      <c r="D102" s="13">
        <f t="shared" si="18"/>
        <v>0</v>
      </c>
      <c r="E102" s="13">
        <f t="shared" si="18"/>
        <v>0</v>
      </c>
      <c r="F102" s="13">
        <f t="shared" si="18"/>
        <v>0</v>
      </c>
      <c r="G102" s="13">
        <f t="shared" si="18"/>
        <v>0</v>
      </c>
      <c r="H102" s="13">
        <f t="shared" si="18"/>
        <v>0</v>
      </c>
      <c r="I102" s="13">
        <f t="shared" si="18"/>
        <v>0</v>
      </c>
      <c r="J102" s="13">
        <f t="shared" si="18"/>
        <v>0</v>
      </c>
      <c r="K102" s="13">
        <f t="shared" si="18"/>
        <v>0</v>
      </c>
      <c r="L102" s="13">
        <f t="shared" si="18"/>
        <v>0</v>
      </c>
      <c r="M102" s="13">
        <f t="shared" si="18"/>
        <v>0</v>
      </c>
      <c r="N102" s="13">
        <f t="shared" si="18"/>
        <v>0</v>
      </c>
    </row>
    <row r="103" spans="1:14" s="8" customFormat="1" x14ac:dyDescent="0.3">
      <c r="A103" s="12" t="s">
        <v>33</v>
      </c>
      <c r="B103" s="13">
        <f t="shared" ref="B103:N103" si="19">B28+B39+B40</f>
        <v>0</v>
      </c>
      <c r="C103" s="13">
        <f t="shared" si="19"/>
        <v>0</v>
      </c>
      <c r="D103" s="13">
        <f t="shared" si="19"/>
        <v>0</v>
      </c>
      <c r="E103" s="13">
        <f t="shared" si="19"/>
        <v>0</v>
      </c>
      <c r="F103" s="13">
        <f t="shared" si="19"/>
        <v>0</v>
      </c>
      <c r="G103" s="13">
        <f t="shared" si="19"/>
        <v>0</v>
      </c>
      <c r="H103" s="13">
        <f t="shared" si="19"/>
        <v>0</v>
      </c>
      <c r="I103" s="13">
        <f t="shared" si="19"/>
        <v>0</v>
      </c>
      <c r="J103" s="13">
        <f t="shared" si="19"/>
        <v>0</v>
      </c>
      <c r="K103" s="13">
        <f t="shared" si="19"/>
        <v>0</v>
      </c>
      <c r="L103" s="13">
        <f t="shared" si="19"/>
        <v>0</v>
      </c>
      <c r="M103" s="13">
        <f t="shared" si="19"/>
        <v>0</v>
      </c>
      <c r="N103" s="13">
        <f t="shared" si="19"/>
        <v>0</v>
      </c>
    </row>
    <row r="104" spans="1:14" s="8" customFormat="1" x14ac:dyDescent="0.3">
      <c r="A104" s="12" t="s">
        <v>34</v>
      </c>
      <c r="B104" s="13">
        <f>B52+B64+B65+B66+B99</f>
        <v>0</v>
      </c>
      <c r="C104" s="13">
        <f t="shared" ref="C104:N104" si="20">C52+C64+C65+C66+C99</f>
        <v>0</v>
      </c>
      <c r="D104" s="13">
        <f t="shared" si="20"/>
        <v>0</v>
      </c>
      <c r="E104" s="13">
        <f t="shared" si="20"/>
        <v>0</v>
      </c>
      <c r="F104" s="13">
        <f t="shared" si="20"/>
        <v>0</v>
      </c>
      <c r="G104" s="13">
        <f t="shared" si="20"/>
        <v>0</v>
      </c>
      <c r="H104" s="13">
        <f t="shared" si="20"/>
        <v>0</v>
      </c>
      <c r="I104" s="13">
        <f t="shared" si="20"/>
        <v>0</v>
      </c>
      <c r="J104" s="13">
        <f t="shared" si="20"/>
        <v>0</v>
      </c>
      <c r="K104" s="13">
        <f t="shared" si="20"/>
        <v>0</v>
      </c>
      <c r="L104" s="13">
        <f t="shared" si="20"/>
        <v>0</v>
      </c>
      <c r="M104" s="13">
        <f t="shared" si="20"/>
        <v>0</v>
      </c>
      <c r="N104" s="13">
        <f t="shared" si="20"/>
        <v>0</v>
      </c>
    </row>
    <row r="105" spans="1:14" s="8" customFormat="1" x14ac:dyDescent="0.3">
      <c r="A105" s="65"/>
      <c r="B105" s="59"/>
      <c r="C105" s="59"/>
      <c r="D105" s="59"/>
      <c r="E105" s="59"/>
      <c r="F105" s="59"/>
      <c r="G105" s="59"/>
      <c r="H105" s="59"/>
      <c r="I105" s="59"/>
      <c r="J105" s="59"/>
      <c r="K105" s="59"/>
      <c r="L105" s="59"/>
      <c r="M105" s="59"/>
      <c r="N105" s="59"/>
    </row>
    <row r="106" spans="1:14" s="8" customFormat="1" x14ac:dyDescent="0.3">
      <c r="A106" s="12" t="s">
        <v>377</v>
      </c>
      <c r="B106" s="13">
        <v>0</v>
      </c>
      <c r="C106" s="13">
        <v>0</v>
      </c>
      <c r="D106" s="13">
        <v>0</v>
      </c>
      <c r="E106" s="13">
        <v>0</v>
      </c>
      <c r="F106" s="13">
        <v>0</v>
      </c>
      <c r="G106" s="13">
        <v>0</v>
      </c>
      <c r="H106" s="13">
        <v>0</v>
      </c>
      <c r="I106" s="13">
        <v>0</v>
      </c>
      <c r="J106" s="13">
        <v>0</v>
      </c>
      <c r="K106" s="13">
        <v>0</v>
      </c>
      <c r="L106" s="13">
        <v>0</v>
      </c>
      <c r="M106" s="13">
        <v>0</v>
      </c>
      <c r="N106" s="13">
        <v>0</v>
      </c>
    </row>
    <row r="107" spans="1:14" s="8" customFormat="1" x14ac:dyDescent="0.3">
      <c r="A107" s="65"/>
      <c r="B107" s="59"/>
      <c r="C107" s="59"/>
      <c r="D107" s="59"/>
      <c r="E107" s="59"/>
      <c r="F107" s="59"/>
      <c r="G107" s="59"/>
      <c r="H107" s="59"/>
      <c r="I107" s="59"/>
      <c r="J107" s="59"/>
      <c r="K107" s="59"/>
      <c r="L107" s="59"/>
      <c r="M107" s="59"/>
      <c r="N107" s="59"/>
    </row>
    <row r="108" spans="1:14" s="8" customFormat="1" x14ac:dyDescent="0.3">
      <c r="A108" s="65"/>
      <c r="B108" s="59"/>
      <c r="C108" s="59"/>
      <c r="D108" s="59"/>
      <c r="E108" s="59"/>
      <c r="F108" s="59"/>
      <c r="G108" s="59"/>
      <c r="H108" s="59"/>
      <c r="I108" s="59"/>
      <c r="J108" s="59"/>
      <c r="K108" s="59"/>
      <c r="L108" s="59"/>
      <c r="M108" s="59"/>
      <c r="N108" s="59"/>
    </row>
    <row r="109" spans="1:14" s="8" customFormat="1" x14ac:dyDescent="0.3">
      <c r="A109" s="65"/>
      <c r="B109" s="59"/>
      <c r="C109" s="59"/>
      <c r="D109" s="59"/>
      <c r="E109" s="59"/>
      <c r="F109" s="59"/>
      <c r="G109" s="59"/>
      <c r="H109" s="59"/>
      <c r="I109" s="59"/>
      <c r="J109" s="59"/>
      <c r="K109" s="59"/>
      <c r="L109" s="59"/>
      <c r="M109" s="59"/>
      <c r="N109" s="59"/>
    </row>
    <row r="110" spans="1:14" s="8" customFormat="1" x14ac:dyDescent="0.3">
      <c r="A110" s="65"/>
      <c r="B110" s="59"/>
      <c r="C110" s="285"/>
      <c r="D110" s="59"/>
      <c r="E110" s="59"/>
      <c r="F110" s="59"/>
      <c r="G110" s="59"/>
      <c r="H110" s="59"/>
      <c r="I110" s="59"/>
      <c r="J110" s="59"/>
      <c r="K110" s="59"/>
      <c r="L110" s="59"/>
      <c r="M110" s="59"/>
      <c r="N110" s="59"/>
    </row>
    <row r="111" spans="1:14" s="8" customFormat="1" x14ac:dyDescent="0.3">
      <c r="A111" s="65"/>
      <c r="B111" s="59"/>
      <c r="C111" s="59"/>
      <c r="D111" s="59"/>
      <c r="E111" s="59"/>
      <c r="F111" s="59"/>
      <c r="G111" s="59"/>
      <c r="H111" s="59"/>
      <c r="I111" s="59"/>
      <c r="J111" s="59"/>
      <c r="K111" s="59"/>
      <c r="L111" s="59"/>
      <c r="M111" s="59"/>
      <c r="N111" s="59"/>
    </row>
    <row r="112" spans="1:14" s="8" customFormat="1" x14ac:dyDescent="0.3">
      <c r="A112" s="65"/>
      <c r="B112" s="59"/>
      <c r="C112" s="59"/>
      <c r="D112" s="59"/>
      <c r="E112" s="59"/>
      <c r="F112" s="59"/>
      <c r="G112" s="59"/>
      <c r="H112" s="59"/>
      <c r="I112" s="59"/>
      <c r="J112" s="59"/>
      <c r="K112" s="59"/>
      <c r="L112" s="59"/>
      <c r="M112" s="59"/>
      <c r="N112" s="59"/>
    </row>
    <row r="113" spans="1:14" s="8" customFormat="1" x14ac:dyDescent="0.3">
      <c r="A113" s="65"/>
      <c r="B113" s="59"/>
      <c r="C113" s="59"/>
      <c r="D113" s="59"/>
      <c r="E113" s="59"/>
      <c r="F113" s="59"/>
      <c r="G113" s="59"/>
      <c r="H113" s="59"/>
      <c r="I113" s="59"/>
      <c r="J113" s="59"/>
      <c r="K113" s="59"/>
      <c r="L113" s="59"/>
      <c r="M113" s="59"/>
      <c r="N113" s="59"/>
    </row>
    <row r="114" spans="1:14" s="8" customFormat="1" x14ac:dyDescent="0.3">
      <c r="A114" s="65"/>
      <c r="B114" s="59"/>
      <c r="C114" s="59"/>
      <c r="D114" s="59"/>
      <c r="E114" s="59"/>
      <c r="F114" s="59"/>
      <c r="G114" s="59"/>
      <c r="H114" s="59"/>
      <c r="I114" s="59"/>
      <c r="J114" s="59"/>
      <c r="K114" s="59"/>
      <c r="L114" s="59"/>
      <c r="M114" s="59"/>
      <c r="N114" s="59"/>
    </row>
    <row r="115" spans="1:14" s="8" customFormat="1" x14ac:dyDescent="0.3">
      <c r="A115" s="65"/>
      <c r="B115" s="59"/>
      <c r="C115" s="59"/>
      <c r="D115" s="59"/>
      <c r="E115" s="59"/>
      <c r="F115" s="59"/>
      <c r="G115" s="59"/>
      <c r="H115" s="59"/>
      <c r="I115" s="59"/>
      <c r="J115" s="59"/>
      <c r="K115" s="59"/>
      <c r="L115" s="59"/>
      <c r="M115" s="59"/>
      <c r="N115" s="59"/>
    </row>
    <row r="116" spans="1:14" s="8" customFormat="1" x14ac:dyDescent="0.3">
      <c r="A116" s="65"/>
      <c r="B116" s="59"/>
      <c r="C116" s="59"/>
      <c r="D116" s="59"/>
      <c r="E116" s="59"/>
      <c r="F116" s="59"/>
      <c r="G116" s="59"/>
      <c r="H116" s="59"/>
      <c r="I116" s="59"/>
      <c r="J116" s="59"/>
      <c r="K116" s="59"/>
      <c r="L116" s="59"/>
      <c r="M116" s="59"/>
      <c r="N116" s="59"/>
    </row>
    <row r="117" spans="1:14" s="8" customFormat="1" x14ac:dyDescent="0.3">
      <c r="A117" s="65"/>
      <c r="B117" s="59"/>
      <c r="C117" s="59"/>
      <c r="D117" s="59"/>
      <c r="E117" s="59"/>
      <c r="F117" s="59"/>
      <c r="G117" s="59"/>
      <c r="H117" s="59"/>
      <c r="I117" s="59"/>
      <c r="J117" s="59"/>
      <c r="K117" s="59"/>
      <c r="L117" s="59"/>
      <c r="M117" s="59"/>
      <c r="N117" s="59"/>
    </row>
  </sheetData>
  <mergeCells count="3">
    <mergeCell ref="A3:D3"/>
    <mergeCell ref="E4:N4"/>
    <mergeCell ref="E3:N3"/>
  </mergeCells>
  <pageMargins left="0.51181102362204722" right="0.22916666666666666" top="0.35433070866141736" bottom="0.34375" header="0.31496062992125984" footer="0.31496062992125984"/>
  <pageSetup paperSize="9" fitToHeight="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4E637-0012-48B3-B5D1-20B4664DEC9C}">
  <dimension ref="A1:H65"/>
  <sheetViews>
    <sheetView showGridLines="0" zoomScaleNormal="100" workbookViewId="0">
      <selection activeCell="A10" sqref="A10"/>
    </sheetView>
  </sheetViews>
  <sheetFormatPr defaultColWidth="9.296875" defaultRowHeight="12" x14ac:dyDescent="0.3"/>
  <cols>
    <col min="1" max="1" width="6.296875" style="223" customWidth="1"/>
    <col min="2" max="2" width="33.09765625" style="269" customWidth="1"/>
    <col min="3" max="3" width="12.296875" style="268" customWidth="1"/>
    <col min="4" max="4" width="11" style="224" customWidth="1"/>
    <col min="5" max="6" width="12.296875" style="225" customWidth="1"/>
    <col min="7" max="8" width="11.59765625" style="222" customWidth="1"/>
    <col min="9" max="16384" width="9.296875" style="222"/>
  </cols>
  <sheetData>
    <row r="1" spans="1:6" ht="19.149999999999999" customHeight="1" x14ac:dyDescent="0.3">
      <c r="A1" s="385" t="s">
        <v>457</v>
      </c>
      <c r="B1" s="385"/>
      <c r="C1" s="385"/>
      <c r="D1" s="385"/>
      <c r="E1" s="385"/>
      <c r="F1" s="385"/>
    </row>
    <row r="2" spans="1:6" ht="59.25" customHeight="1" x14ac:dyDescent="0.3">
      <c r="A2" s="386" t="s">
        <v>474</v>
      </c>
      <c r="B2" s="387"/>
      <c r="C2" s="387"/>
      <c r="D2" s="387"/>
      <c r="E2" s="387"/>
      <c r="F2" s="387"/>
    </row>
    <row r="3" spans="1:6" x14ac:dyDescent="0.3">
      <c r="B3" s="388"/>
      <c r="C3" s="388"/>
    </row>
    <row r="4" spans="1:6" ht="13.9" customHeight="1" x14ac:dyDescent="0.3">
      <c r="A4" s="389" t="s">
        <v>458</v>
      </c>
      <c r="B4" s="391" t="s">
        <v>459</v>
      </c>
      <c r="C4" s="391" t="s">
        <v>460</v>
      </c>
      <c r="D4" s="391" t="s">
        <v>461</v>
      </c>
      <c r="E4" s="393" t="s">
        <v>462</v>
      </c>
      <c r="F4" s="394"/>
    </row>
    <row r="5" spans="1:6" s="227" customFormat="1" ht="15" customHeight="1" x14ac:dyDescent="0.3">
      <c r="A5" s="390"/>
      <c r="B5" s="392"/>
      <c r="C5" s="392"/>
      <c r="D5" s="392"/>
      <c r="E5" s="226" t="s">
        <v>463</v>
      </c>
      <c r="F5" s="226" t="s">
        <v>464</v>
      </c>
    </row>
    <row r="6" spans="1:6" s="230" customFormat="1" x14ac:dyDescent="0.3">
      <c r="A6" s="228" t="str">
        <f>'2A-Buget_cerere'!A5</f>
        <v>CAP. 1</v>
      </c>
      <c r="B6" s="395" t="s">
        <v>388</v>
      </c>
      <c r="C6" s="396"/>
      <c r="D6" s="396"/>
      <c r="E6" s="396"/>
      <c r="F6" s="396"/>
    </row>
    <row r="7" spans="1:6" s="235" customFormat="1" hidden="1" x14ac:dyDescent="0.3">
      <c r="A7" s="231" t="e">
        <f>#REF!</f>
        <v>#REF!</v>
      </c>
      <c r="B7" s="232" t="e">
        <f>#REF!</f>
        <v>#REF!</v>
      </c>
      <c r="C7" s="233" t="e">
        <f>#REF!</f>
        <v>#REF!</v>
      </c>
      <c r="D7" s="226" t="e">
        <f>IF(E7+F7+#REF!+#REF!+#REF!+#REF!+#REF!&lt;&gt;C7,"Eroare!","")</f>
        <v>#REF!</v>
      </c>
      <c r="E7" s="234">
        <v>0</v>
      </c>
      <c r="F7" s="234">
        <v>0</v>
      </c>
    </row>
    <row r="8" spans="1:6" s="235" customFormat="1" x14ac:dyDescent="0.3">
      <c r="A8" s="231" t="s">
        <v>523</v>
      </c>
      <c r="B8" s="232" t="str">
        <f>'2A-Buget_cerere'!B6</f>
        <v>Amenajarea terenului</v>
      </c>
      <c r="C8" s="233">
        <f>'2A-Buget_cerere'!I6</f>
        <v>0</v>
      </c>
      <c r="D8" s="226">
        <f>E8+F8</f>
        <v>0</v>
      </c>
      <c r="E8" s="236">
        <v>0</v>
      </c>
      <c r="F8" s="236">
        <v>0</v>
      </c>
    </row>
    <row r="9" spans="1:6" s="235" customFormat="1" ht="24" x14ac:dyDescent="0.3">
      <c r="A9" s="231" t="s">
        <v>532</v>
      </c>
      <c r="B9" s="232" t="str">
        <f>'2A-Buget_cerere'!B7</f>
        <v>Amenajări pentru protecţia mediului şi aducerea terenului la starea iniţială</v>
      </c>
      <c r="C9" s="233">
        <f>'2A-Buget_cerere'!I7</f>
        <v>0</v>
      </c>
      <c r="D9" s="226">
        <f t="shared" ref="D9:D48" si="0">E9+F9</f>
        <v>0</v>
      </c>
      <c r="E9" s="236">
        <v>0</v>
      </c>
      <c r="F9" s="236">
        <v>0</v>
      </c>
    </row>
    <row r="10" spans="1:6" s="230" customFormat="1" x14ac:dyDescent="0.3">
      <c r="A10" s="228"/>
      <c r="B10" s="237" t="str">
        <f>'2A-Buget_cerere'!B10</f>
        <v>TOTAL CAPITOL 1</v>
      </c>
      <c r="C10" s="233">
        <f>'2A-Buget_cerere'!I10</f>
        <v>0</v>
      </c>
      <c r="D10" s="226">
        <f t="shared" si="0"/>
        <v>0</v>
      </c>
      <c r="E10" s="238">
        <f>E8+E9</f>
        <v>0</v>
      </c>
      <c r="F10" s="238">
        <f>F8+F9</f>
        <v>0</v>
      </c>
    </row>
    <row r="11" spans="1:6" s="230" customFormat="1" x14ac:dyDescent="0.3">
      <c r="A11" s="228" t="str">
        <f>'2A-Buget_cerere'!A11</f>
        <v>CAP. 2</v>
      </c>
      <c r="B11" s="395" t="str">
        <f>'2A-Buget_cerere'!B11:I11</f>
        <v>Cheltuieli pt asigurarea utilităţilor necesare obiectivului</v>
      </c>
      <c r="C11" s="396"/>
      <c r="D11" s="396"/>
      <c r="E11" s="396"/>
      <c r="F11" s="396"/>
    </row>
    <row r="12" spans="1:6" s="230" customFormat="1" ht="24" x14ac:dyDescent="0.3">
      <c r="A12" s="231" t="str">
        <f>'2A-Buget_cerere'!A12</f>
        <v>2.1</v>
      </c>
      <c r="B12" s="232" t="str">
        <f>'2A-Buget_cerere'!B12</f>
        <v>Cheltuieli pentru asigurarea utilităţilor necesare obiectivului de investiţii</v>
      </c>
      <c r="C12" s="233">
        <f>'2A-Buget_cerere'!I12</f>
        <v>0</v>
      </c>
      <c r="D12" s="226">
        <f t="shared" si="0"/>
        <v>0</v>
      </c>
      <c r="E12" s="236">
        <v>0</v>
      </c>
      <c r="F12" s="236">
        <v>0</v>
      </c>
    </row>
    <row r="13" spans="1:6" s="230" customFormat="1" x14ac:dyDescent="0.3">
      <c r="A13" s="228"/>
      <c r="B13" s="239" t="str">
        <f>'2A-Buget_cerere'!B13</f>
        <v> TOTAL CAPITOL 2</v>
      </c>
      <c r="C13" s="233">
        <f>'2A-Buget_cerere'!I13</f>
        <v>0</v>
      </c>
      <c r="D13" s="226">
        <f t="shared" si="0"/>
        <v>0</v>
      </c>
      <c r="E13" s="238">
        <f t="shared" ref="E13:F13" si="1">E12</f>
        <v>0</v>
      </c>
      <c r="F13" s="238">
        <f t="shared" si="1"/>
        <v>0</v>
      </c>
    </row>
    <row r="14" spans="1:6" s="230" customFormat="1" x14ac:dyDescent="0.3">
      <c r="A14" s="228" t="str">
        <f>'2A-Buget_cerere'!A14</f>
        <v>CAP. 3</v>
      </c>
      <c r="B14" s="395" t="str">
        <f>'2A-Buget_cerere'!B14:I14</f>
        <v>Cheltuieli pentru proiectare și asistență tehnică</v>
      </c>
      <c r="C14" s="396"/>
      <c r="D14" s="396"/>
      <c r="E14" s="396"/>
      <c r="F14" s="396"/>
    </row>
    <row r="15" spans="1:6" s="235" customFormat="1" x14ac:dyDescent="0.3">
      <c r="A15" s="231" t="str">
        <f>'2A-Buget_cerere'!A15</f>
        <v>3.1.</v>
      </c>
      <c r="B15" s="232" t="str">
        <f>'2A-Buget_cerere'!B15</f>
        <v>Studii</v>
      </c>
      <c r="C15" s="233">
        <f>'2A-Buget_cerere'!I15</f>
        <v>0</v>
      </c>
      <c r="D15" s="226">
        <f t="shared" si="0"/>
        <v>0</v>
      </c>
      <c r="E15" s="236">
        <v>0</v>
      </c>
      <c r="F15" s="236">
        <v>0</v>
      </c>
    </row>
    <row r="16" spans="1:6" s="235" customFormat="1" ht="24" x14ac:dyDescent="0.3">
      <c r="A16" s="231" t="str">
        <f>'2A-Buget_cerere'!A16</f>
        <v>3.2.</v>
      </c>
      <c r="B16" s="232" t="str">
        <f>'2A-Buget_cerere'!B16</f>
        <v>Documentaţii-suport şi cheltuieli pentru obţinerea de avize, acorduri şi autorizaţii</v>
      </c>
      <c r="C16" s="233">
        <f>'2A-Buget_cerere'!I16</f>
        <v>0</v>
      </c>
      <c r="D16" s="226">
        <f t="shared" si="0"/>
        <v>0</v>
      </c>
      <c r="E16" s="236">
        <v>0</v>
      </c>
      <c r="F16" s="236">
        <v>0</v>
      </c>
    </row>
    <row r="17" spans="1:6" s="235" customFormat="1" x14ac:dyDescent="0.3">
      <c r="A17" s="231" t="str">
        <f>'2A-Buget_cerere'!A17</f>
        <v>3.3.</v>
      </c>
      <c r="B17" s="232" t="str">
        <f>'2A-Buget_cerere'!B17</f>
        <v>Proiectare</v>
      </c>
      <c r="C17" s="233">
        <f>'2A-Buget_cerere'!I17</f>
        <v>0</v>
      </c>
      <c r="D17" s="226">
        <f t="shared" si="0"/>
        <v>0</v>
      </c>
      <c r="E17" s="236">
        <v>0</v>
      </c>
      <c r="F17" s="236">
        <v>0</v>
      </c>
    </row>
    <row r="18" spans="1:6" s="235" customFormat="1" x14ac:dyDescent="0.3">
      <c r="A18" s="231" t="str">
        <f>'2A-Buget_cerere'!A18</f>
        <v>3.4.</v>
      </c>
      <c r="B18" s="232" t="str">
        <f>'2A-Buget_cerere'!B18</f>
        <v>Consultanţă</v>
      </c>
      <c r="C18" s="233">
        <f>'2A-Buget_cerere'!I18</f>
        <v>0</v>
      </c>
      <c r="D18" s="226">
        <f t="shared" si="0"/>
        <v>0</v>
      </c>
      <c r="E18" s="236">
        <v>0</v>
      </c>
      <c r="F18" s="236">
        <v>0</v>
      </c>
    </row>
    <row r="19" spans="1:6" s="235" customFormat="1" x14ac:dyDescent="0.3">
      <c r="A19" s="231" t="str">
        <f>'2A-Buget_cerere'!A19</f>
        <v>3.5.</v>
      </c>
      <c r="B19" s="232" t="str">
        <f>'2A-Buget_cerere'!B19</f>
        <v>Asistenţă tehnică</v>
      </c>
      <c r="C19" s="233">
        <f>'2A-Buget_cerere'!I19</f>
        <v>0</v>
      </c>
      <c r="D19" s="226">
        <f t="shared" si="0"/>
        <v>0</v>
      </c>
      <c r="E19" s="236">
        <v>0</v>
      </c>
      <c r="F19" s="236">
        <v>0</v>
      </c>
    </row>
    <row r="20" spans="1:6" s="230" customFormat="1" x14ac:dyDescent="0.3">
      <c r="A20" s="228"/>
      <c r="B20" s="239" t="str">
        <f>'2A-Buget_cerere'!B20</f>
        <v> TOTAL CAPITOL 3</v>
      </c>
      <c r="C20" s="233">
        <f>'2A-Buget_cerere'!I20</f>
        <v>0</v>
      </c>
      <c r="D20" s="226">
        <f t="shared" si="0"/>
        <v>0</v>
      </c>
      <c r="E20" s="238">
        <f>E15+E16+E17+E18+E19</f>
        <v>0</v>
      </c>
      <c r="F20" s="238">
        <f t="shared" ref="F20" si="2">F15+F16+F17+F18+F19</f>
        <v>0</v>
      </c>
    </row>
    <row r="21" spans="1:6" s="230" customFormat="1" x14ac:dyDescent="0.3">
      <c r="A21" s="228" t="str">
        <f>'2A-Buget_cerere'!A21</f>
        <v>CAP. 4</v>
      </c>
      <c r="B21" s="395" t="str">
        <f>'2A-Buget_cerere'!B21:I21</f>
        <v>Cheltuieli pentru investiţia de bază</v>
      </c>
      <c r="C21" s="396"/>
      <c r="D21" s="396"/>
      <c r="E21" s="396"/>
      <c r="F21" s="396"/>
    </row>
    <row r="22" spans="1:6" s="235" customFormat="1" x14ac:dyDescent="0.3">
      <c r="A22" s="231" t="str">
        <f>'2A-Buget_cerere'!A22</f>
        <v>4.1.</v>
      </c>
      <c r="B22" s="232" t="str">
        <f>'2A-Buget_cerere'!B22</f>
        <v>Construcţii şi instalaţii</v>
      </c>
      <c r="C22" s="233">
        <f>'2A-Buget_cerere'!I22</f>
        <v>0</v>
      </c>
      <c r="D22" s="226">
        <f t="shared" si="0"/>
        <v>0</v>
      </c>
      <c r="E22" s="236">
        <v>0</v>
      </c>
      <c r="F22" s="236">
        <v>0</v>
      </c>
    </row>
    <row r="23" spans="1:6" s="235" customFormat="1" x14ac:dyDescent="0.3">
      <c r="A23" s="231" t="str">
        <f>'2A-Buget_cerere'!A26</f>
        <v>4.5.</v>
      </c>
      <c r="B23" s="232" t="str">
        <f>'2A-Buget_cerere'!B26</f>
        <v>Dotări</v>
      </c>
      <c r="C23" s="233">
        <f>'2A-Buget_cerere'!I26</f>
        <v>0</v>
      </c>
      <c r="D23" s="226">
        <f t="shared" si="0"/>
        <v>0</v>
      </c>
      <c r="E23" s="236">
        <v>0</v>
      </c>
      <c r="F23" s="236">
        <v>0</v>
      </c>
    </row>
    <row r="24" spans="1:6" s="235" customFormat="1" x14ac:dyDescent="0.3">
      <c r="A24" s="231" t="str">
        <f>'2A-Buget_cerere'!A27</f>
        <v>4.6.</v>
      </c>
      <c r="B24" s="232" t="str">
        <f>'2A-Buget_cerere'!B27</f>
        <v>Active necorporale</v>
      </c>
      <c r="C24" s="233">
        <f>'2A-Buget_cerere'!I27</f>
        <v>0</v>
      </c>
      <c r="D24" s="226">
        <f t="shared" si="0"/>
        <v>0</v>
      </c>
      <c r="E24" s="236">
        <v>0</v>
      </c>
      <c r="F24" s="236">
        <v>0</v>
      </c>
    </row>
    <row r="25" spans="1:6" s="235" customFormat="1" ht="60.75" customHeight="1" x14ac:dyDescent="0.3">
      <c r="A25" s="231" t="str">
        <f>'2A-Buget_cerere'!A28</f>
        <v>4.7.</v>
      </c>
      <c r="B25" s="232" t="str">
        <f>'2A-Buget_cerere'!B28</f>
        <v>Construcţii, instalaţii și dotări utilizate  în scopul în scopul obţinerii unei economii de energie, respectiv instalații/echipamente specifice  pentru  activități  în  domeniul economiei circulare</v>
      </c>
      <c r="C25" s="233">
        <f>'2A-Buget_cerere'!I28</f>
        <v>0</v>
      </c>
      <c r="D25" s="226">
        <f t="shared" si="0"/>
        <v>0</v>
      </c>
      <c r="E25" s="236">
        <v>0</v>
      </c>
      <c r="F25" s="236">
        <v>0</v>
      </c>
    </row>
    <row r="26" spans="1:6" s="230" customFormat="1" x14ac:dyDescent="0.3">
      <c r="A26" s="228"/>
      <c r="B26" s="239" t="str">
        <f>'2A-Buget_cerere'!B29</f>
        <v>TOTAL CAPITOL 4</v>
      </c>
      <c r="C26" s="233">
        <f>'2A-Buget_cerere'!I29</f>
        <v>0</v>
      </c>
      <c r="D26" s="226">
        <f t="shared" si="0"/>
        <v>0</v>
      </c>
      <c r="E26" s="238">
        <f>SUM(E22:E25)</f>
        <v>0</v>
      </c>
      <c r="F26" s="238">
        <f t="shared" ref="F26" si="3">SUM(F22:F25)</f>
        <v>0</v>
      </c>
    </row>
    <row r="27" spans="1:6" s="230" customFormat="1" x14ac:dyDescent="0.3">
      <c r="A27" s="228" t="str">
        <f>'2A-Buget_cerere'!A30</f>
        <v>CAP. 5</v>
      </c>
      <c r="B27" s="395" t="str">
        <f>'2A-Buget_cerere'!B30:I30</f>
        <v>Alte cheltuieli</v>
      </c>
      <c r="C27" s="396"/>
      <c r="D27" s="396"/>
      <c r="E27" s="396"/>
      <c r="F27" s="396"/>
    </row>
    <row r="28" spans="1:6" s="235" customFormat="1" x14ac:dyDescent="0.3">
      <c r="A28" s="231" t="str">
        <f>'2A-Buget_cerere'!A31</f>
        <v>5.1.</v>
      </c>
      <c r="B28" s="232" t="str">
        <f>'2A-Buget_cerere'!B31</f>
        <v>Organizare de şantier</v>
      </c>
      <c r="C28" s="233">
        <f>'2A-Buget_cerere'!I31</f>
        <v>0</v>
      </c>
      <c r="D28" s="226">
        <f t="shared" si="0"/>
        <v>0</v>
      </c>
      <c r="E28" s="236">
        <v>0</v>
      </c>
      <c r="F28" s="236">
        <v>0</v>
      </c>
    </row>
    <row r="29" spans="1:6" s="230" customFormat="1" x14ac:dyDescent="0.3">
      <c r="A29" s="231" t="str">
        <f>'2A-Buget_cerere'!A32</f>
        <v>5.2.</v>
      </c>
      <c r="B29" s="232" t="str">
        <f>'2A-Buget_cerere'!B32</f>
        <v>Comisioane, cote, taxe, costul creditului</v>
      </c>
      <c r="C29" s="233">
        <f>'2A-Buget_cerere'!I32</f>
        <v>0</v>
      </c>
      <c r="D29" s="226">
        <f t="shared" si="0"/>
        <v>0</v>
      </c>
      <c r="E29" s="236">
        <v>0</v>
      </c>
      <c r="F29" s="236">
        <v>0</v>
      </c>
    </row>
    <row r="30" spans="1:6" s="230" customFormat="1" x14ac:dyDescent="0.3">
      <c r="A30" s="231" t="str">
        <f>'2A-Buget_cerere'!A33</f>
        <v>5.3.</v>
      </c>
      <c r="B30" s="232" t="str">
        <f>'2A-Buget_cerere'!B33</f>
        <v>Cheltuieli diverse şi neprevăzute</v>
      </c>
      <c r="C30" s="233">
        <f>'2A-Buget_cerere'!I33</f>
        <v>0</v>
      </c>
      <c r="D30" s="226">
        <f t="shared" si="0"/>
        <v>0</v>
      </c>
      <c r="E30" s="236">
        <v>0</v>
      </c>
      <c r="F30" s="236">
        <v>0</v>
      </c>
    </row>
    <row r="31" spans="1:6" s="230" customFormat="1" x14ac:dyDescent="0.3">
      <c r="A31" s="228"/>
      <c r="B31" s="239" t="str">
        <f>'2A-Buget_cerere'!B34</f>
        <v>TOTAL CAPITOL 5</v>
      </c>
      <c r="C31" s="233">
        <f>'2A-Buget_cerere'!I34</f>
        <v>0</v>
      </c>
      <c r="D31" s="226">
        <f t="shared" si="0"/>
        <v>0</v>
      </c>
      <c r="E31" s="238">
        <f>SUM(E28:E30)</f>
        <v>0</v>
      </c>
      <c r="F31" s="238">
        <f>SUM(F28:F30)</f>
        <v>0</v>
      </c>
    </row>
    <row r="32" spans="1:6" s="230" customFormat="1" x14ac:dyDescent="0.3">
      <c r="A32" s="228" t="str">
        <f>'2A-Buget_cerere'!A35</f>
        <v>CAP. 6</v>
      </c>
      <c r="B32" s="395" t="str">
        <f>'2A-Buget_cerere'!B35:I35</f>
        <v xml:space="preserve">Cheltuieli cu activitățile obligatorii de informare și publicitate aferente proiectului  </v>
      </c>
      <c r="C32" s="396"/>
      <c r="D32" s="396"/>
      <c r="E32" s="396"/>
      <c r="F32" s="396"/>
    </row>
    <row r="33" spans="1:6" s="230" customFormat="1" ht="36.9" customHeight="1" x14ac:dyDescent="0.3">
      <c r="A33" s="231" t="str">
        <f>'2A-Buget_cerere'!A36</f>
        <v>6.1.</v>
      </c>
      <c r="B33" s="232" t="str">
        <f>'2A-Buget_cerere'!B36</f>
        <v xml:space="preserve">Cheltuieli cu activitățile obligatorii de informare și publicitate aferente proiectului  </v>
      </c>
      <c r="C33" s="233">
        <f>'2A-Buget_cerere'!I36</f>
        <v>0</v>
      </c>
      <c r="D33" s="226">
        <f t="shared" si="0"/>
        <v>0</v>
      </c>
      <c r="E33" s="236">
        <v>0</v>
      </c>
      <c r="F33" s="236">
        <v>0</v>
      </c>
    </row>
    <row r="34" spans="1:6" s="230" customFormat="1" hidden="1" x14ac:dyDescent="0.3">
      <c r="A34" s="231" t="e">
        <f>#REF!</f>
        <v>#REF!</v>
      </c>
      <c r="B34" s="232" t="e">
        <f>#REF!</f>
        <v>#REF!</v>
      </c>
      <c r="C34" s="233">
        <f>'2A-Buget_cerere'!I32</f>
        <v>0</v>
      </c>
      <c r="D34" s="226">
        <f t="shared" si="0"/>
        <v>0</v>
      </c>
      <c r="E34" s="234"/>
      <c r="F34" s="234"/>
    </row>
    <row r="35" spans="1:6" s="230" customFormat="1" hidden="1" x14ac:dyDescent="0.3">
      <c r="A35" s="231"/>
      <c r="B35" s="232"/>
      <c r="C35" s="233">
        <f>'2A-Buget_cerere'!I33</f>
        <v>0</v>
      </c>
      <c r="D35" s="226">
        <f t="shared" si="0"/>
        <v>0</v>
      </c>
      <c r="E35" s="234"/>
      <c r="F35" s="234"/>
    </row>
    <row r="36" spans="1:6" s="230" customFormat="1" x14ac:dyDescent="0.3">
      <c r="A36" s="228"/>
      <c r="B36" s="239" t="str">
        <f>'2A-Buget_cerere'!B37</f>
        <v>TOTAL CAPITOL 6</v>
      </c>
      <c r="C36" s="233">
        <f>'2A-Buget_cerere'!I37</f>
        <v>0</v>
      </c>
      <c r="D36" s="226">
        <f t="shared" si="0"/>
        <v>0</v>
      </c>
      <c r="E36" s="238">
        <f>SUM(E33:E34)</f>
        <v>0</v>
      </c>
      <c r="F36" s="238">
        <f t="shared" ref="F36" si="4">SUM(F33:F34)</f>
        <v>0</v>
      </c>
    </row>
    <row r="37" spans="1:6" s="230" customFormat="1" hidden="1" x14ac:dyDescent="0.3">
      <c r="A37" s="228" t="str">
        <f>'2A-Buget_cerere'!A38</f>
        <v>CAP. 7</v>
      </c>
      <c r="B37" s="395" t="str">
        <f>'2A-Buget_cerere'!B38:I38</f>
        <v>Audit financiar</v>
      </c>
      <c r="C37" s="396"/>
      <c r="D37" s="396"/>
      <c r="E37" s="396"/>
      <c r="F37" s="396"/>
    </row>
    <row r="38" spans="1:6" s="230" customFormat="1" hidden="1" x14ac:dyDescent="0.3">
      <c r="A38" s="231" t="str">
        <f>'2A-Buget_cerere'!A39</f>
        <v>7.1.</v>
      </c>
      <c r="B38" s="231" t="str">
        <f>'2A-Buget_cerere'!B39</f>
        <v>Audit financiar</v>
      </c>
      <c r="C38" s="233">
        <f>'2A-Buget_cerere'!I39</f>
        <v>0</v>
      </c>
      <c r="D38" s="226">
        <f t="shared" si="0"/>
        <v>0</v>
      </c>
      <c r="E38" s="236">
        <v>0</v>
      </c>
      <c r="F38" s="236">
        <v>0</v>
      </c>
    </row>
    <row r="39" spans="1:6" s="230" customFormat="1" hidden="1" x14ac:dyDescent="0.3">
      <c r="A39" s="228"/>
      <c r="B39" s="239" t="str">
        <f>'2A-Buget_cerere'!B41</f>
        <v>TOTAL CAPITOL 7</v>
      </c>
      <c r="C39" s="233">
        <f>'2A-Buget_cerere'!I41</f>
        <v>0</v>
      </c>
      <c r="D39" s="226">
        <f t="shared" si="0"/>
        <v>0</v>
      </c>
      <c r="E39" s="238">
        <f>SUM(E38)</f>
        <v>0</v>
      </c>
      <c r="F39" s="238">
        <f>SUM(F38)</f>
        <v>0</v>
      </c>
    </row>
    <row r="40" spans="1:6" s="230" customFormat="1" x14ac:dyDescent="0.3">
      <c r="A40" s="284" t="str">
        <f>'2A-Buget_cerere'!A42</f>
        <v>CAP. 7</v>
      </c>
      <c r="B40" s="396" t="str">
        <f>'2A-Buget_cerere'!B42:I42</f>
        <v>Cheltuieli cu activități specifice priorității de investiție (finanțabile prin ajutor de minimis)</v>
      </c>
      <c r="C40" s="396"/>
      <c r="D40" s="396"/>
      <c r="E40" s="396"/>
      <c r="F40" s="396"/>
    </row>
    <row r="41" spans="1:6" s="230" customFormat="1" ht="36" x14ac:dyDescent="0.3">
      <c r="A41" s="231" t="str">
        <f>'2A-Buget_cerere'!A43</f>
        <v>7.1.</v>
      </c>
      <c r="B41" s="240" t="str">
        <f>'2A-Buget_cerere'!B43</f>
        <v>Cheltuieli cu activități de certificare/recertificare a produselor, serviciilor, proceselor</v>
      </c>
      <c r="C41" s="233">
        <f>'2A-Buget_cerere'!I43</f>
        <v>0</v>
      </c>
      <c r="D41" s="226">
        <f t="shared" si="0"/>
        <v>0</v>
      </c>
      <c r="E41" s="236">
        <v>0</v>
      </c>
      <c r="F41" s="236">
        <v>0</v>
      </c>
    </row>
    <row r="42" spans="1:6" s="230" customFormat="1" ht="36" x14ac:dyDescent="0.3">
      <c r="A42" s="231" t="str">
        <f>'2A-Buget_cerere'!A44</f>
        <v>7.2.</v>
      </c>
      <c r="B42" s="240" t="str">
        <f>'2A-Buget_cerere'!B44</f>
        <v>Cheltuieli cu activități de certificare/recertificare a sistemelor de management</v>
      </c>
      <c r="C42" s="233">
        <f>'2A-Buget_cerere'!I44</f>
        <v>0</v>
      </c>
      <c r="D42" s="226">
        <f t="shared" si="0"/>
        <v>0</v>
      </c>
      <c r="E42" s="236">
        <v>0</v>
      </c>
      <c r="F42" s="236">
        <v>0</v>
      </c>
    </row>
    <row r="43" spans="1:6" s="230" customFormat="1" ht="60" x14ac:dyDescent="0.3">
      <c r="A43" s="231" t="str">
        <f>'2A-Buget_cerere'!A45</f>
        <v>7.3.</v>
      </c>
      <c r="B43" s="240" t="str">
        <f>'2A-Buget_cerere'!B45</f>
        <v>Cheltuieli cu activități de internaționalizare – se includ cheltuielile cu participarea, la nivel internațional, în afara României, la târguri, misiuni comerciale, expoziții, în calitate de expozant</v>
      </c>
      <c r="C43" s="233">
        <f>'2A-Buget_cerere'!I45</f>
        <v>0</v>
      </c>
      <c r="D43" s="226">
        <f t="shared" si="0"/>
        <v>0</v>
      </c>
      <c r="E43" s="236">
        <v>0</v>
      </c>
      <c r="F43" s="236">
        <v>0</v>
      </c>
    </row>
    <row r="44" spans="1:6" s="230" customFormat="1" ht="48" x14ac:dyDescent="0.3">
      <c r="A44" s="231" t="str">
        <f>'2A-Buget_cerere'!A46</f>
        <v>7.4.</v>
      </c>
      <c r="B44" s="240" t="str">
        <f>'2A-Buget_cerere'!B46</f>
        <v>Cheltuieli cu adaptarea proceselor tehnologice de producție la sistemele de certificare şi standardizare specifice piețelor de export</v>
      </c>
      <c r="C44" s="233">
        <f>'2A-Buget_cerere'!I46</f>
        <v>0</v>
      </c>
      <c r="D44" s="226">
        <f t="shared" si="0"/>
        <v>0</v>
      </c>
      <c r="E44" s="236">
        <v>0</v>
      </c>
      <c r="F44" s="236">
        <v>0</v>
      </c>
    </row>
    <row r="45" spans="1:6" s="230" customFormat="1" ht="36" x14ac:dyDescent="0.3">
      <c r="A45" s="231" t="str">
        <f>'2A-Buget_cerere'!A47</f>
        <v>7.5.</v>
      </c>
      <c r="B45" s="240" t="str">
        <f>'2A-Buget_cerere'!B47</f>
        <v>Cheltuieli privind crearea de parteneriate și activități de cooperare la nivel interregional</v>
      </c>
      <c r="C45" s="233">
        <f>'2A-Buget_cerere'!I47</f>
        <v>0</v>
      </c>
      <c r="D45" s="226">
        <f t="shared" si="0"/>
        <v>0</v>
      </c>
      <c r="E45" s="236">
        <v>0</v>
      </c>
      <c r="F45" s="236">
        <v>0</v>
      </c>
    </row>
    <row r="46" spans="1:6" s="230" customFormat="1" ht="24" x14ac:dyDescent="0.3">
      <c r="A46" s="231" t="str">
        <f>'2A-Buget_cerere'!A48</f>
        <v>7.6.</v>
      </c>
      <c r="B46" s="240" t="str">
        <f>'2A-Buget_cerere'!B48</f>
        <v>Cheltuieli cu activități de dezvoltare a competențelor personalului</v>
      </c>
      <c r="C46" s="233" t="e">
        <f>'2A-Buget_cerere'!#REF!</f>
        <v>#REF!</v>
      </c>
      <c r="D46" s="226">
        <f t="shared" si="0"/>
        <v>0</v>
      </c>
      <c r="E46" s="236">
        <v>0</v>
      </c>
      <c r="F46" s="236">
        <v>0</v>
      </c>
    </row>
    <row r="47" spans="1:6" s="230" customFormat="1" x14ac:dyDescent="0.3">
      <c r="A47" s="231" t="e">
        <f>'2A-Buget_cerere'!#REF!</f>
        <v>#REF!</v>
      </c>
      <c r="B47" s="240" t="e">
        <f>'2A-Buget_cerere'!#REF!</f>
        <v>#REF!</v>
      </c>
      <c r="C47" s="233">
        <f>'2A-Buget_cerere'!I49</f>
        <v>0</v>
      </c>
      <c r="D47" s="226">
        <f t="shared" ref="D47" si="5">E47+F47</f>
        <v>0</v>
      </c>
      <c r="E47" s="236">
        <v>0</v>
      </c>
      <c r="F47" s="236">
        <v>0</v>
      </c>
    </row>
    <row r="48" spans="1:6" s="230" customFormat="1" x14ac:dyDescent="0.3">
      <c r="A48" s="228"/>
      <c r="B48" s="237" t="s">
        <v>410</v>
      </c>
      <c r="C48" s="233">
        <f>'2A-Buget_cerere'!I40</f>
        <v>0</v>
      </c>
      <c r="D48" s="226">
        <f t="shared" si="0"/>
        <v>0</v>
      </c>
      <c r="E48" s="238">
        <f>E41+E42+E46</f>
        <v>0</v>
      </c>
      <c r="F48" s="238">
        <f>F41+F42+F46</f>
        <v>0</v>
      </c>
    </row>
    <row r="49" spans="1:8" s="230" customFormat="1" hidden="1" x14ac:dyDescent="0.3">
      <c r="A49" s="228"/>
      <c r="B49" s="228"/>
      <c r="C49" s="233">
        <f>'2A-Buget_cerere'!I41</f>
        <v>0</v>
      </c>
      <c r="D49" s="226" t="e">
        <f>IF(E49+F49+#REF!+#REF!+#REF!&lt;&gt;C49,"Eroare!","")</f>
        <v>#REF!</v>
      </c>
      <c r="E49" s="234"/>
      <c r="F49" s="234"/>
    </row>
    <row r="50" spans="1:8" s="230" customFormat="1" hidden="1" x14ac:dyDescent="0.3">
      <c r="A50" s="228"/>
      <c r="B50" s="228"/>
      <c r="C50" s="233">
        <f>'2A-Buget_cerere'!I42</f>
        <v>0</v>
      </c>
      <c r="D50" s="226" t="e">
        <f>IF(E50+F50+#REF!+#REF!+#REF!&lt;&gt;C50,"Eroare!","")</f>
        <v>#REF!</v>
      </c>
      <c r="E50" s="234"/>
      <c r="F50" s="234"/>
    </row>
    <row r="51" spans="1:8" s="230" customFormat="1" x14ac:dyDescent="0.3">
      <c r="A51" s="241"/>
      <c r="B51" s="242" t="s">
        <v>131</v>
      </c>
      <c r="C51" s="233">
        <f>'2A-Buget_cerere'!I43</f>
        <v>0</v>
      </c>
      <c r="D51" s="226">
        <f t="shared" ref="D51:D53" si="6">E51+F51</f>
        <v>0</v>
      </c>
      <c r="E51" s="238">
        <f>E10+E13+E20+E26+E31+E36+E39+E48</f>
        <v>0</v>
      </c>
      <c r="F51" s="238">
        <f>F10+F13+F20+F26+F31+F36+F39+F48</f>
        <v>0</v>
      </c>
    </row>
    <row r="52" spans="1:8" s="229" customFormat="1" x14ac:dyDescent="0.3">
      <c r="A52" s="243"/>
      <c r="B52" s="244" t="s">
        <v>465</v>
      </c>
      <c r="C52" s="233">
        <f>'2A-Buget_cerere'!I44</f>
        <v>0</v>
      </c>
      <c r="D52" s="226">
        <f t="shared" si="6"/>
        <v>0</v>
      </c>
      <c r="E52" s="238">
        <f>E51-E53</f>
        <v>0</v>
      </c>
      <c r="F52" s="238">
        <f>F51-F53</f>
        <v>0</v>
      </c>
      <c r="G52" s="245"/>
    </row>
    <row r="53" spans="1:8" s="229" customFormat="1" ht="15" customHeight="1" x14ac:dyDescent="0.3">
      <c r="A53" s="243"/>
      <c r="B53" s="244" t="s">
        <v>466</v>
      </c>
      <c r="C53" s="233">
        <f>'2A-Buget_cerere'!I45</f>
        <v>0</v>
      </c>
      <c r="D53" s="226">
        <f t="shared" si="6"/>
        <v>0</v>
      </c>
      <c r="E53" s="236">
        <v>0</v>
      </c>
      <c r="F53" s="236">
        <v>0</v>
      </c>
    </row>
    <row r="54" spans="1:8" s="250" customFormat="1" x14ac:dyDescent="0.3">
      <c r="A54" s="246"/>
      <c r="B54" s="247" t="s">
        <v>467</v>
      </c>
      <c r="C54" s="248"/>
      <c r="D54" s="248" t="s">
        <v>468</v>
      </c>
      <c r="E54" s="249" t="e">
        <f>E52/$C$52</f>
        <v>#DIV/0!</v>
      </c>
      <c r="F54" s="249" t="e">
        <f>F52/$C$52</f>
        <v>#DIV/0!</v>
      </c>
    </row>
    <row r="55" spans="1:8" s="250" customFormat="1" x14ac:dyDescent="0.3">
      <c r="A55" s="246"/>
      <c r="B55" s="247"/>
      <c r="C55" s="248"/>
      <c r="D55" s="248" t="s">
        <v>469</v>
      </c>
      <c r="E55" s="249" t="e">
        <f>E51/$C$51</f>
        <v>#DIV/0!</v>
      </c>
      <c r="F55" s="249" t="e">
        <f>F51/$C$51</f>
        <v>#DIV/0!</v>
      </c>
    </row>
    <row r="56" spans="1:8" s="256" customFormat="1" x14ac:dyDescent="0.3">
      <c r="A56" s="251"/>
      <c r="B56" s="252"/>
      <c r="C56" s="253" t="s">
        <v>469</v>
      </c>
      <c r="D56" s="254" t="s">
        <v>470</v>
      </c>
      <c r="E56" s="397" t="s">
        <v>462</v>
      </c>
      <c r="F56" s="397"/>
    </row>
    <row r="57" spans="1:8" s="258" customFormat="1" x14ac:dyDescent="0.3">
      <c r="A57" s="246"/>
      <c r="B57" s="257" t="s">
        <v>471</v>
      </c>
      <c r="C57" s="253" t="s">
        <v>472</v>
      </c>
      <c r="D57" s="254" t="s">
        <v>473</v>
      </c>
      <c r="E57" s="253" t="s">
        <v>463</v>
      </c>
      <c r="F57" s="253" t="s">
        <v>464</v>
      </c>
    </row>
    <row r="58" spans="1:8" s="261" customFormat="1" ht="24" x14ac:dyDescent="0.3">
      <c r="A58" s="244" t="s">
        <v>133</v>
      </c>
      <c r="B58" s="259" t="s">
        <v>134</v>
      </c>
      <c r="C58" s="260">
        <f>'2A-Buget_cerere'!C55</f>
        <v>0</v>
      </c>
      <c r="D58" s="226">
        <f t="shared" ref="D58:D64" si="7">E58+F58</f>
        <v>0</v>
      </c>
      <c r="E58" s="226">
        <f>E51</f>
        <v>0</v>
      </c>
      <c r="F58" s="226">
        <f>F51</f>
        <v>0</v>
      </c>
    </row>
    <row r="59" spans="1:8" s="258" customFormat="1" ht="24" x14ac:dyDescent="0.3">
      <c r="A59" s="244" t="s">
        <v>238</v>
      </c>
      <c r="B59" s="259" t="s">
        <v>246</v>
      </c>
      <c r="C59" s="260">
        <f>'2A-Buget_cerere'!C56</f>
        <v>0</v>
      </c>
      <c r="D59" s="226">
        <f t="shared" si="7"/>
        <v>0</v>
      </c>
      <c r="E59" s="255">
        <f>E53</f>
        <v>0</v>
      </c>
      <c r="F59" s="255">
        <f>F53</f>
        <v>0</v>
      </c>
    </row>
    <row r="60" spans="1:8" s="258" customFormat="1" x14ac:dyDescent="0.3">
      <c r="A60" s="244" t="s">
        <v>239</v>
      </c>
      <c r="B60" s="259" t="s">
        <v>135</v>
      </c>
      <c r="C60" s="260">
        <f>'2A-Buget_cerere'!C57</f>
        <v>0</v>
      </c>
      <c r="D60" s="226">
        <f t="shared" si="7"/>
        <v>0</v>
      </c>
      <c r="E60" s="255">
        <f>E52</f>
        <v>0</v>
      </c>
      <c r="F60" s="255">
        <f>F52</f>
        <v>0</v>
      </c>
      <c r="G60" s="262"/>
      <c r="H60" s="262"/>
    </row>
    <row r="61" spans="1:8" s="261" customFormat="1" x14ac:dyDescent="0.3">
      <c r="A61" s="244" t="s">
        <v>136</v>
      </c>
      <c r="B61" s="259" t="s">
        <v>525</v>
      </c>
      <c r="C61" s="260">
        <f>'2A-Buget_cerere'!C58</f>
        <v>0</v>
      </c>
      <c r="D61" s="226" t="e">
        <f>E61+F61</f>
        <v>#DIV/0!</v>
      </c>
      <c r="E61" s="226" t="e">
        <f>SUM(E62:E63)</f>
        <v>#DIV/0!</v>
      </c>
      <c r="F61" s="226" t="e">
        <f>SUM(F62:F63)</f>
        <v>#DIV/0!</v>
      </c>
    </row>
    <row r="62" spans="1:8" s="258" customFormat="1" ht="20.5" customHeight="1" x14ac:dyDescent="0.3">
      <c r="A62" s="244" t="s">
        <v>240</v>
      </c>
      <c r="B62" s="259" t="s">
        <v>137</v>
      </c>
      <c r="C62" s="260">
        <f>'2A-Buget_cerere'!C59</f>
        <v>0</v>
      </c>
      <c r="D62" s="226" t="e">
        <f t="shared" si="7"/>
        <v>#DIV/0!</v>
      </c>
      <c r="E62" s="263" t="e">
        <f>E54*'2A-Buget_cerere'!C60</f>
        <v>#DIV/0!</v>
      </c>
      <c r="F62" s="263" t="e">
        <f>F54*'2A-Buget_cerere'!D60</f>
        <v>#DIV/0!</v>
      </c>
    </row>
    <row r="63" spans="1:8" s="258" customFormat="1" ht="31.9" customHeight="1" x14ac:dyDescent="0.3">
      <c r="A63" s="244" t="s">
        <v>526</v>
      </c>
      <c r="B63" s="259" t="s">
        <v>245</v>
      </c>
      <c r="C63" s="260">
        <f>'2A-Buget_cerere'!C60</f>
        <v>0</v>
      </c>
      <c r="D63" s="226">
        <f t="shared" si="7"/>
        <v>0</v>
      </c>
      <c r="E63" s="255">
        <f>E53</f>
        <v>0</v>
      </c>
      <c r="F63" s="255">
        <f>F53</f>
        <v>0</v>
      </c>
    </row>
    <row r="64" spans="1:8" s="261" customFormat="1" ht="24" x14ac:dyDescent="0.3">
      <c r="A64" s="244" t="s">
        <v>130</v>
      </c>
      <c r="B64" s="259" t="s">
        <v>527</v>
      </c>
      <c r="C64" s="260">
        <f>'2A-Buget_cerere'!C61</f>
        <v>0</v>
      </c>
      <c r="D64" s="226" t="e">
        <f t="shared" si="7"/>
        <v>#DIV/0!</v>
      </c>
      <c r="E64" s="263" t="e">
        <f>E54*'2A-Buget_cerere'!C76</f>
        <v>#DIV/0!</v>
      </c>
      <c r="F64" s="263" t="e">
        <f>F54*'2A-Buget_cerere'!D76</f>
        <v>#DIV/0!</v>
      </c>
    </row>
    <row r="65" spans="1:6" s="261" customFormat="1" x14ac:dyDescent="0.3">
      <c r="A65" s="264"/>
      <c r="B65" s="265"/>
      <c r="C65" s="262"/>
      <c r="D65" s="266"/>
      <c r="E65" s="267"/>
      <c r="F65" s="267"/>
    </row>
  </sheetData>
  <mergeCells count="17">
    <mergeCell ref="B37:F37"/>
    <mergeCell ref="E56:F56"/>
    <mergeCell ref="B6:F6"/>
    <mergeCell ref="B11:F11"/>
    <mergeCell ref="B14:F14"/>
    <mergeCell ref="B21:F21"/>
    <mergeCell ref="B27:F27"/>
    <mergeCell ref="B32:F32"/>
    <mergeCell ref="B40:F40"/>
    <mergeCell ref="A1:F1"/>
    <mergeCell ref="A2:F2"/>
    <mergeCell ref="B3:C3"/>
    <mergeCell ref="A4:A5"/>
    <mergeCell ref="B4:B5"/>
    <mergeCell ref="C4:C5"/>
    <mergeCell ref="D4:D5"/>
    <mergeCell ref="E4:F4"/>
  </mergeCells>
  <pageMargins left="0.70866141732283472" right="0.70866141732283472" top="0.55118110236220474" bottom="0.90625" header="0.31496062992125984" footer="0.31496062992125984"/>
  <pageSetup paperSize="9" fitToHeight="0" orientation="landscape"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O68"/>
  <sheetViews>
    <sheetView view="pageLayout" topLeftCell="A16" zoomScaleNormal="100" workbookViewId="0">
      <selection activeCell="C8" sqref="C8"/>
    </sheetView>
  </sheetViews>
  <sheetFormatPr defaultColWidth="9.09765625" defaultRowHeight="13" x14ac:dyDescent="0.3"/>
  <cols>
    <col min="1" max="1" width="30.69921875" style="16" customWidth="1"/>
    <col min="2" max="2" width="4.09765625" style="16" bestFit="1" customWidth="1"/>
    <col min="3" max="3" width="9.69921875" style="6" customWidth="1"/>
    <col min="4" max="4" width="10.3984375" style="6" customWidth="1"/>
    <col min="5" max="5" width="8.59765625" style="6" customWidth="1"/>
    <col min="6" max="6" width="9.296875" style="7" bestFit="1" customWidth="1"/>
    <col min="7" max="8" width="10" style="7" bestFit="1" customWidth="1"/>
    <col min="9" max="9" width="9.3984375" style="7" customWidth="1"/>
    <col min="10" max="10" width="9.59765625" style="7" customWidth="1"/>
    <col min="11" max="12" width="9.3984375" style="7" customWidth="1"/>
    <col min="13" max="13" width="9.296875" style="7" customWidth="1"/>
    <col min="14" max="14" width="9.09765625" style="7" customWidth="1"/>
    <col min="15" max="15" width="9" style="7" customWidth="1"/>
    <col min="16" max="16384" width="9.09765625" style="7"/>
  </cols>
  <sheetData>
    <row r="1" spans="1:15" s="3" customFormat="1" x14ac:dyDescent="0.3">
      <c r="A1" s="81" t="s">
        <v>230</v>
      </c>
      <c r="B1" s="81"/>
      <c r="C1" s="2"/>
      <c r="D1" s="2"/>
      <c r="E1" s="2"/>
    </row>
    <row r="2" spans="1:15" s="3" customFormat="1" x14ac:dyDescent="0.3">
      <c r="A2" s="4"/>
      <c r="B2" s="4"/>
      <c r="C2" s="2"/>
      <c r="D2" s="2"/>
      <c r="E2" s="2"/>
    </row>
    <row r="3" spans="1:15" s="3" customFormat="1" ht="38.25" customHeight="1" x14ac:dyDescent="0.3">
      <c r="A3" s="317" t="s">
        <v>301</v>
      </c>
      <c r="B3" s="317"/>
      <c r="C3" s="317"/>
      <c r="D3" s="317"/>
      <c r="E3" s="317"/>
      <c r="F3" s="320" t="s">
        <v>271</v>
      </c>
      <c r="G3" s="321"/>
      <c r="H3" s="321"/>
      <c r="I3" s="321"/>
      <c r="J3" s="321"/>
      <c r="K3" s="321"/>
      <c r="L3" s="321"/>
      <c r="M3" s="321"/>
      <c r="N3" s="321"/>
      <c r="O3" s="322"/>
    </row>
    <row r="4" spans="1:15" s="3" customFormat="1" x14ac:dyDescent="0.3">
      <c r="A4" s="70"/>
      <c r="B4" s="70"/>
      <c r="C4" s="70"/>
      <c r="D4" s="70"/>
      <c r="E4" s="70"/>
      <c r="F4" s="318" t="s">
        <v>139</v>
      </c>
      <c r="G4" s="319"/>
      <c r="H4" s="319"/>
      <c r="I4" s="319"/>
      <c r="J4" s="319"/>
      <c r="K4" s="319"/>
      <c r="L4" s="319"/>
      <c r="M4" s="319"/>
      <c r="N4" s="319"/>
      <c r="O4" s="319"/>
    </row>
    <row r="5" spans="1:15" s="8" customFormat="1" x14ac:dyDescent="0.3">
      <c r="A5" s="5"/>
      <c r="B5" s="5"/>
      <c r="C5" s="68" t="str">
        <f>'1A-Bilant'!B5</f>
        <v>N-2</v>
      </c>
      <c r="D5" s="68" t="str">
        <f>'1A-Bilant'!C5</f>
        <v>N-1</v>
      </c>
      <c r="E5" s="68" t="str">
        <f>'1A-Bilant'!D5</f>
        <v>N</v>
      </c>
      <c r="F5" s="68">
        <f>'1A-Bilant'!E5</f>
        <v>1</v>
      </c>
      <c r="G5" s="68">
        <f>'1A-Bilant'!F5</f>
        <v>2</v>
      </c>
      <c r="H5" s="68">
        <f>'1A-Bilant'!G5</f>
        <v>3</v>
      </c>
      <c r="I5" s="68">
        <f>'1A-Bilant'!H5</f>
        <v>4</v>
      </c>
      <c r="J5" s="68">
        <f>'1A-Bilant'!I5</f>
        <v>5</v>
      </c>
      <c r="K5" s="68">
        <f>'1A-Bilant'!J5</f>
        <v>6</v>
      </c>
      <c r="L5" s="68">
        <f>'1A-Bilant'!K5</f>
        <v>7</v>
      </c>
      <c r="M5" s="68">
        <f>'1A-Bilant'!L5</f>
        <v>8</v>
      </c>
      <c r="N5" s="68">
        <f>'1A-Bilant'!M5</f>
        <v>9</v>
      </c>
      <c r="O5" s="68">
        <f>'1A-Bilant'!N5</f>
        <v>10</v>
      </c>
    </row>
    <row r="6" spans="1:15" s="8" customFormat="1" x14ac:dyDescent="0.3">
      <c r="A6" s="5" t="s">
        <v>278</v>
      </c>
      <c r="B6" s="5">
        <v>1</v>
      </c>
      <c r="C6" s="14">
        <f>C7+C8-C9+C10+C11</f>
        <v>0</v>
      </c>
      <c r="D6" s="14">
        <f t="shared" ref="D6:O6" si="0">D7+D8-D9+D10+D11</f>
        <v>0</v>
      </c>
      <c r="E6" s="14">
        <f t="shared" si="0"/>
        <v>0</v>
      </c>
      <c r="F6" s="14">
        <f t="shared" si="0"/>
        <v>0</v>
      </c>
      <c r="G6" s="14">
        <f t="shared" si="0"/>
        <v>0</v>
      </c>
      <c r="H6" s="14">
        <f t="shared" si="0"/>
        <v>0</v>
      </c>
      <c r="I6" s="14">
        <f t="shared" si="0"/>
        <v>0</v>
      </c>
      <c r="J6" s="14">
        <f t="shared" si="0"/>
        <v>0</v>
      </c>
      <c r="K6" s="14">
        <f t="shared" si="0"/>
        <v>0</v>
      </c>
      <c r="L6" s="14">
        <f t="shared" si="0"/>
        <v>0</v>
      </c>
      <c r="M6" s="14">
        <f t="shared" si="0"/>
        <v>0</v>
      </c>
      <c r="N6" s="14">
        <f t="shared" si="0"/>
        <v>0</v>
      </c>
      <c r="O6" s="14">
        <f t="shared" si="0"/>
        <v>0</v>
      </c>
    </row>
    <row r="7" spans="1:15" s="82" customFormat="1" x14ac:dyDescent="0.3">
      <c r="A7" s="55" t="s">
        <v>302</v>
      </c>
      <c r="B7" s="55">
        <v>2</v>
      </c>
      <c r="C7" s="19">
        <v>0</v>
      </c>
      <c r="D7" s="19">
        <v>0</v>
      </c>
      <c r="E7" s="19">
        <v>0</v>
      </c>
      <c r="F7" s="19">
        <v>0</v>
      </c>
      <c r="G7" s="19">
        <v>0</v>
      </c>
      <c r="H7" s="19">
        <v>0</v>
      </c>
      <c r="I7" s="19">
        <v>0</v>
      </c>
      <c r="J7" s="19">
        <v>0</v>
      </c>
      <c r="K7" s="19">
        <v>0</v>
      </c>
      <c r="L7" s="19">
        <v>0</v>
      </c>
      <c r="M7" s="19">
        <v>0</v>
      </c>
      <c r="N7" s="19">
        <v>0</v>
      </c>
      <c r="O7" s="19">
        <v>0</v>
      </c>
    </row>
    <row r="8" spans="1:15" s="82" customFormat="1" x14ac:dyDescent="0.3">
      <c r="A8" s="55" t="s">
        <v>303</v>
      </c>
      <c r="B8" s="55">
        <v>3</v>
      </c>
      <c r="C8" s="19">
        <v>0</v>
      </c>
      <c r="D8" s="19">
        <v>0</v>
      </c>
      <c r="E8" s="19">
        <v>0</v>
      </c>
      <c r="F8" s="19">
        <v>0</v>
      </c>
      <c r="G8" s="19">
        <v>0</v>
      </c>
      <c r="H8" s="19">
        <v>0</v>
      </c>
      <c r="I8" s="19">
        <v>0</v>
      </c>
      <c r="J8" s="19">
        <v>0</v>
      </c>
      <c r="K8" s="19">
        <v>0</v>
      </c>
      <c r="L8" s="19">
        <v>0</v>
      </c>
      <c r="M8" s="19">
        <v>0</v>
      </c>
      <c r="N8" s="19">
        <v>0</v>
      </c>
      <c r="O8" s="19">
        <v>0</v>
      </c>
    </row>
    <row r="9" spans="1:15" s="82" customFormat="1" x14ac:dyDescent="0.3">
      <c r="A9" s="55" t="s">
        <v>304</v>
      </c>
      <c r="B9" s="55">
        <v>4</v>
      </c>
      <c r="C9" s="19">
        <v>0</v>
      </c>
      <c r="D9" s="19">
        <v>0</v>
      </c>
      <c r="E9" s="19">
        <v>0</v>
      </c>
      <c r="F9" s="19">
        <v>0</v>
      </c>
      <c r="G9" s="19">
        <v>0</v>
      </c>
      <c r="H9" s="19">
        <v>0</v>
      </c>
      <c r="I9" s="19">
        <v>0</v>
      </c>
      <c r="J9" s="19">
        <v>0</v>
      </c>
      <c r="K9" s="19">
        <v>0</v>
      </c>
      <c r="L9" s="19">
        <v>0</v>
      </c>
      <c r="M9" s="19">
        <v>0</v>
      </c>
      <c r="N9" s="19">
        <v>0</v>
      </c>
      <c r="O9" s="19">
        <v>0</v>
      </c>
    </row>
    <row r="10" spans="1:15" s="82" customFormat="1" ht="52" x14ac:dyDescent="0.3">
      <c r="A10" s="55" t="s">
        <v>305</v>
      </c>
      <c r="B10" s="55">
        <v>5</v>
      </c>
      <c r="C10" s="19">
        <v>0</v>
      </c>
      <c r="D10" s="19">
        <v>0</v>
      </c>
      <c r="E10" s="19">
        <v>0</v>
      </c>
      <c r="F10" s="19">
        <v>0</v>
      </c>
      <c r="G10" s="19">
        <v>0</v>
      </c>
      <c r="H10" s="19">
        <v>0</v>
      </c>
      <c r="I10" s="19">
        <v>0</v>
      </c>
      <c r="J10" s="19">
        <v>0</v>
      </c>
      <c r="K10" s="19">
        <v>0</v>
      </c>
      <c r="L10" s="19">
        <v>0</v>
      </c>
      <c r="M10" s="19">
        <v>0</v>
      </c>
      <c r="N10" s="19">
        <v>0</v>
      </c>
      <c r="O10" s="19">
        <v>0</v>
      </c>
    </row>
    <row r="11" spans="1:15" s="82" customFormat="1" ht="39" x14ac:dyDescent="0.3">
      <c r="A11" s="55" t="s">
        <v>306</v>
      </c>
      <c r="B11" s="55">
        <v>6</v>
      </c>
      <c r="C11" s="19">
        <v>0</v>
      </c>
      <c r="D11" s="19">
        <v>0</v>
      </c>
      <c r="E11" s="19">
        <v>0</v>
      </c>
      <c r="F11" s="19">
        <v>0</v>
      </c>
      <c r="G11" s="19">
        <v>0</v>
      </c>
      <c r="H11" s="19">
        <v>0</v>
      </c>
      <c r="I11" s="19">
        <v>0</v>
      </c>
      <c r="J11" s="19">
        <v>0</v>
      </c>
      <c r="K11" s="19">
        <v>0</v>
      </c>
      <c r="L11" s="19">
        <v>0</v>
      </c>
      <c r="M11" s="19">
        <v>0</v>
      </c>
      <c r="N11" s="19">
        <v>0</v>
      </c>
      <c r="O11" s="19">
        <v>0</v>
      </c>
    </row>
    <row r="12" spans="1:15" s="8" customFormat="1" ht="39" x14ac:dyDescent="0.3">
      <c r="A12" s="5" t="s">
        <v>279</v>
      </c>
      <c r="B12" s="83" t="s">
        <v>307</v>
      </c>
      <c r="C12" s="19">
        <v>0</v>
      </c>
      <c r="D12" s="19">
        <v>0</v>
      </c>
      <c r="E12" s="19">
        <v>0</v>
      </c>
      <c r="F12" s="19">
        <v>0</v>
      </c>
      <c r="G12" s="19">
        <v>0</v>
      </c>
      <c r="H12" s="19">
        <v>0</v>
      </c>
      <c r="I12" s="19">
        <v>0</v>
      </c>
      <c r="J12" s="19">
        <v>0</v>
      </c>
      <c r="K12" s="19">
        <v>0</v>
      </c>
      <c r="L12" s="19">
        <v>0</v>
      </c>
      <c r="M12" s="19">
        <v>0</v>
      </c>
      <c r="N12" s="19">
        <v>0</v>
      </c>
      <c r="O12" s="19">
        <v>0</v>
      </c>
    </row>
    <row r="13" spans="1:15" s="8" customFormat="1" ht="39" x14ac:dyDescent="0.3">
      <c r="A13" s="5" t="s">
        <v>280</v>
      </c>
      <c r="B13" s="55">
        <v>9</v>
      </c>
      <c r="C13" s="19">
        <v>0</v>
      </c>
      <c r="D13" s="19">
        <v>0</v>
      </c>
      <c r="E13" s="19">
        <v>0</v>
      </c>
      <c r="F13" s="19">
        <v>0</v>
      </c>
      <c r="G13" s="19">
        <v>0</v>
      </c>
      <c r="H13" s="19">
        <v>0</v>
      </c>
      <c r="I13" s="19">
        <v>0</v>
      </c>
      <c r="J13" s="19">
        <v>0</v>
      </c>
      <c r="K13" s="19">
        <v>0</v>
      </c>
      <c r="L13" s="19">
        <v>0</v>
      </c>
      <c r="M13" s="19">
        <v>0</v>
      </c>
      <c r="N13" s="19">
        <v>0</v>
      </c>
      <c r="O13" s="19">
        <v>0</v>
      </c>
    </row>
    <row r="14" spans="1:15" s="8" customFormat="1" ht="26" x14ac:dyDescent="0.3">
      <c r="A14" s="5" t="s">
        <v>281</v>
      </c>
      <c r="B14" s="55">
        <v>10</v>
      </c>
      <c r="C14" s="19">
        <v>0</v>
      </c>
      <c r="D14" s="19">
        <v>0</v>
      </c>
      <c r="E14" s="19">
        <v>0</v>
      </c>
      <c r="F14" s="19">
        <v>0</v>
      </c>
      <c r="G14" s="19">
        <v>0</v>
      </c>
      <c r="H14" s="19">
        <v>0</v>
      </c>
      <c r="I14" s="19">
        <v>0</v>
      </c>
      <c r="J14" s="19">
        <v>0</v>
      </c>
      <c r="K14" s="19">
        <v>0</v>
      </c>
      <c r="L14" s="19">
        <v>0</v>
      </c>
      <c r="M14" s="19">
        <v>0</v>
      </c>
      <c r="N14" s="19">
        <v>0</v>
      </c>
      <c r="O14" s="19">
        <v>0</v>
      </c>
    </row>
    <row r="15" spans="1:15" s="8" customFormat="1" ht="26" x14ac:dyDescent="0.3">
      <c r="A15" s="5" t="s">
        <v>282</v>
      </c>
      <c r="B15" s="5">
        <v>11</v>
      </c>
      <c r="C15" s="19">
        <v>0</v>
      </c>
      <c r="D15" s="19">
        <v>0</v>
      </c>
      <c r="E15" s="19">
        <v>0</v>
      </c>
      <c r="F15" s="19">
        <v>0</v>
      </c>
      <c r="G15" s="19">
        <v>0</v>
      </c>
      <c r="H15" s="19">
        <v>0</v>
      </c>
      <c r="I15" s="19">
        <v>0</v>
      </c>
      <c r="J15" s="19">
        <v>0</v>
      </c>
      <c r="K15" s="19">
        <v>0</v>
      </c>
      <c r="L15" s="19">
        <v>0</v>
      </c>
      <c r="M15" s="19">
        <v>0</v>
      </c>
      <c r="N15" s="19">
        <v>0</v>
      </c>
      <c r="O15" s="19">
        <v>0</v>
      </c>
    </row>
    <row r="16" spans="1:15" s="8" customFormat="1" ht="20.25" customHeight="1" x14ac:dyDescent="0.3">
      <c r="A16" s="5" t="s">
        <v>283</v>
      </c>
      <c r="B16" s="5">
        <v>12</v>
      </c>
      <c r="C16" s="19">
        <v>0</v>
      </c>
      <c r="D16" s="19">
        <v>0</v>
      </c>
      <c r="E16" s="19">
        <v>0</v>
      </c>
      <c r="F16" s="19">
        <v>0</v>
      </c>
      <c r="G16" s="19">
        <v>0</v>
      </c>
      <c r="H16" s="19">
        <v>0</v>
      </c>
      <c r="I16" s="19">
        <v>0</v>
      </c>
      <c r="J16" s="19">
        <v>0</v>
      </c>
      <c r="K16" s="19">
        <v>0</v>
      </c>
      <c r="L16" s="19">
        <v>0</v>
      </c>
      <c r="M16" s="19">
        <v>0</v>
      </c>
      <c r="N16" s="19">
        <v>0</v>
      </c>
      <c r="O16" s="19">
        <v>0</v>
      </c>
    </row>
    <row r="17" spans="1:15" s="8" customFormat="1" x14ac:dyDescent="0.3">
      <c r="A17" s="5" t="s">
        <v>284</v>
      </c>
      <c r="B17" s="5"/>
      <c r="C17" s="19">
        <v>0</v>
      </c>
      <c r="D17" s="19">
        <v>0</v>
      </c>
      <c r="E17" s="19">
        <v>0</v>
      </c>
      <c r="F17" s="19">
        <v>0</v>
      </c>
      <c r="G17" s="19">
        <v>0</v>
      </c>
      <c r="H17" s="19">
        <v>0</v>
      </c>
      <c r="I17" s="19">
        <v>0</v>
      </c>
      <c r="J17" s="19">
        <v>0</v>
      </c>
      <c r="K17" s="19">
        <v>0</v>
      </c>
      <c r="L17" s="19">
        <v>0</v>
      </c>
      <c r="M17" s="19">
        <v>0</v>
      </c>
      <c r="N17" s="19">
        <v>0</v>
      </c>
      <c r="O17" s="19">
        <v>0</v>
      </c>
    </row>
    <row r="18" spans="1:15" s="8" customFormat="1" x14ac:dyDescent="0.3">
      <c r="A18" s="5" t="s">
        <v>70</v>
      </c>
      <c r="B18" s="5"/>
      <c r="C18" s="14">
        <f>C6+C12+C13+C14+C15+C16+C17</f>
        <v>0</v>
      </c>
      <c r="D18" s="14">
        <f t="shared" ref="D18:O18" si="1">D6+D12+D13+D14+D15+D16+D17</f>
        <v>0</v>
      </c>
      <c r="E18" s="14">
        <f t="shared" si="1"/>
        <v>0</v>
      </c>
      <c r="F18" s="14">
        <f t="shared" si="1"/>
        <v>0</v>
      </c>
      <c r="G18" s="14">
        <f t="shared" si="1"/>
        <v>0</v>
      </c>
      <c r="H18" s="14">
        <f t="shared" si="1"/>
        <v>0</v>
      </c>
      <c r="I18" s="14">
        <f t="shared" si="1"/>
        <v>0</v>
      </c>
      <c r="J18" s="14">
        <f t="shared" si="1"/>
        <v>0</v>
      </c>
      <c r="K18" s="14">
        <f t="shared" si="1"/>
        <v>0</v>
      </c>
      <c r="L18" s="14">
        <f t="shared" si="1"/>
        <v>0</v>
      </c>
      <c r="M18" s="14">
        <f t="shared" si="1"/>
        <v>0</v>
      </c>
      <c r="N18" s="14">
        <f t="shared" si="1"/>
        <v>0</v>
      </c>
      <c r="O18" s="14">
        <f t="shared" si="1"/>
        <v>0</v>
      </c>
    </row>
    <row r="19" spans="1:15" s="8" customFormat="1" ht="26" x14ac:dyDescent="0.3">
      <c r="A19" s="43" t="s">
        <v>286</v>
      </c>
      <c r="B19" s="43"/>
      <c r="C19" s="19">
        <v>0</v>
      </c>
      <c r="D19" s="19">
        <v>0</v>
      </c>
      <c r="E19" s="19">
        <v>0</v>
      </c>
      <c r="F19" s="19">
        <v>0</v>
      </c>
      <c r="G19" s="19">
        <v>0</v>
      </c>
      <c r="H19" s="19">
        <v>0</v>
      </c>
      <c r="I19" s="19">
        <v>0</v>
      </c>
      <c r="J19" s="19">
        <v>0</v>
      </c>
      <c r="K19" s="19">
        <v>0</v>
      </c>
      <c r="L19" s="19">
        <v>0</v>
      </c>
      <c r="M19" s="19">
        <v>0</v>
      </c>
      <c r="N19" s="19">
        <v>0</v>
      </c>
      <c r="O19" s="19">
        <v>0</v>
      </c>
    </row>
    <row r="20" spans="1:15" s="8" customFormat="1" x14ac:dyDescent="0.3">
      <c r="A20" s="43" t="s">
        <v>140</v>
      </c>
      <c r="B20" s="43"/>
      <c r="C20" s="19">
        <v>0</v>
      </c>
      <c r="D20" s="19">
        <v>0</v>
      </c>
      <c r="E20" s="19">
        <v>0</v>
      </c>
      <c r="F20" s="19">
        <v>0</v>
      </c>
      <c r="G20" s="19">
        <v>0</v>
      </c>
      <c r="H20" s="19">
        <v>0</v>
      </c>
      <c r="I20" s="19">
        <v>0</v>
      </c>
      <c r="J20" s="19">
        <v>0</v>
      </c>
      <c r="K20" s="19">
        <v>0</v>
      </c>
      <c r="L20" s="19">
        <v>0</v>
      </c>
      <c r="M20" s="19">
        <v>0</v>
      </c>
      <c r="N20" s="19">
        <v>0</v>
      </c>
      <c r="O20" s="19">
        <v>0</v>
      </c>
    </row>
    <row r="21" spans="1:15" s="8" customFormat="1" ht="26" x14ac:dyDescent="0.3">
      <c r="A21" s="43" t="s">
        <v>71</v>
      </c>
      <c r="B21" s="43"/>
      <c r="C21" s="19">
        <v>0</v>
      </c>
      <c r="D21" s="19">
        <v>0</v>
      </c>
      <c r="E21" s="19">
        <v>0</v>
      </c>
      <c r="F21" s="19">
        <v>0</v>
      </c>
      <c r="G21" s="19">
        <v>0</v>
      </c>
      <c r="H21" s="19">
        <v>0</v>
      </c>
      <c r="I21" s="19">
        <v>0</v>
      </c>
      <c r="J21" s="19">
        <v>0</v>
      </c>
      <c r="K21" s="19">
        <v>0</v>
      </c>
      <c r="L21" s="19">
        <v>0</v>
      </c>
      <c r="M21" s="19">
        <v>0</v>
      </c>
      <c r="N21" s="19">
        <v>0</v>
      </c>
      <c r="O21" s="19">
        <v>0</v>
      </c>
    </row>
    <row r="22" spans="1:15" s="8" customFormat="1" x14ac:dyDescent="0.3">
      <c r="A22" s="43" t="s">
        <v>72</v>
      </c>
      <c r="B22" s="43"/>
      <c r="C22" s="19">
        <v>0</v>
      </c>
      <c r="D22" s="19">
        <v>0</v>
      </c>
      <c r="E22" s="19">
        <v>0</v>
      </c>
      <c r="F22" s="19">
        <v>0</v>
      </c>
      <c r="G22" s="19">
        <v>0</v>
      </c>
      <c r="H22" s="19">
        <v>0</v>
      </c>
      <c r="I22" s="19">
        <v>0</v>
      </c>
      <c r="J22" s="19">
        <v>0</v>
      </c>
      <c r="K22" s="19">
        <v>0</v>
      </c>
      <c r="L22" s="19">
        <v>0</v>
      </c>
      <c r="M22" s="19">
        <v>0</v>
      </c>
      <c r="N22" s="19">
        <v>0</v>
      </c>
      <c r="O22" s="19">
        <v>0</v>
      </c>
    </row>
    <row r="23" spans="1:15" s="8" customFormat="1" x14ac:dyDescent="0.3">
      <c r="A23" s="43" t="s">
        <v>264</v>
      </c>
      <c r="B23" s="43"/>
      <c r="C23" s="19">
        <v>0</v>
      </c>
      <c r="D23" s="19">
        <v>0</v>
      </c>
      <c r="E23" s="19">
        <v>0</v>
      </c>
      <c r="F23" s="19">
        <v>0</v>
      </c>
      <c r="G23" s="19">
        <v>0</v>
      </c>
      <c r="H23" s="19">
        <v>0</v>
      </c>
      <c r="I23" s="19">
        <v>0</v>
      </c>
      <c r="J23" s="19">
        <v>0</v>
      </c>
      <c r="K23" s="19">
        <v>0</v>
      </c>
      <c r="L23" s="19">
        <v>0</v>
      </c>
      <c r="M23" s="19">
        <v>0</v>
      </c>
      <c r="N23" s="19">
        <v>0</v>
      </c>
      <c r="O23" s="19">
        <v>0</v>
      </c>
    </row>
    <row r="24" spans="1:15" s="8" customFormat="1" x14ac:dyDescent="0.3">
      <c r="A24" s="43" t="s">
        <v>285</v>
      </c>
      <c r="B24" s="43"/>
      <c r="C24" s="84">
        <f>C25+C26</f>
        <v>0</v>
      </c>
      <c r="D24" s="84">
        <f t="shared" ref="D24:O24" si="2">D25+D26</f>
        <v>0</v>
      </c>
      <c r="E24" s="84">
        <f t="shared" si="2"/>
        <v>0</v>
      </c>
      <c r="F24" s="84">
        <f t="shared" si="2"/>
        <v>0</v>
      </c>
      <c r="G24" s="84">
        <f t="shared" si="2"/>
        <v>0</v>
      </c>
      <c r="H24" s="84">
        <f t="shared" si="2"/>
        <v>0</v>
      </c>
      <c r="I24" s="84">
        <f t="shared" si="2"/>
        <v>0</v>
      </c>
      <c r="J24" s="84">
        <f t="shared" si="2"/>
        <v>0</v>
      </c>
      <c r="K24" s="84">
        <f t="shared" si="2"/>
        <v>0</v>
      </c>
      <c r="L24" s="84">
        <f t="shared" si="2"/>
        <v>0</v>
      </c>
      <c r="M24" s="84">
        <f t="shared" si="2"/>
        <v>0</v>
      </c>
      <c r="N24" s="84">
        <f t="shared" si="2"/>
        <v>0</v>
      </c>
      <c r="O24" s="84">
        <f t="shared" si="2"/>
        <v>0</v>
      </c>
    </row>
    <row r="25" spans="1:15" s="8" customFormat="1" x14ac:dyDescent="0.3">
      <c r="A25" s="43" t="s">
        <v>308</v>
      </c>
      <c r="B25" s="43"/>
      <c r="C25" s="19">
        <v>0</v>
      </c>
      <c r="D25" s="19">
        <v>0</v>
      </c>
      <c r="E25" s="19">
        <v>0</v>
      </c>
      <c r="F25" s="19">
        <v>0</v>
      </c>
      <c r="G25" s="19">
        <v>0</v>
      </c>
      <c r="H25" s="19">
        <v>0</v>
      </c>
      <c r="I25" s="19">
        <v>0</v>
      </c>
      <c r="J25" s="19">
        <v>0</v>
      </c>
      <c r="K25" s="19">
        <v>0</v>
      </c>
      <c r="L25" s="19">
        <v>0</v>
      </c>
      <c r="M25" s="19">
        <v>0</v>
      </c>
      <c r="N25" s="19">
        <v>0</v>
      </c>
      <c r="O25" s="19">
        <v>0</v>
      </c>
    </row>
    <row r="26" spans="1:15" s="8" customFormat="1" ht="26" x14ac:dyDescent="0.3">
      <c r="A26" s="43" t="s">
        <v>309</v>
      </c>
      <c r="B26" s="43"/>
      <c r="C26" s="19">
        <v>0</v>
      </c>
      <c r="D26" s="19">
        <v>0</v>
      </c>
      <c r="E26" s="19">
        <v>0</v>
      </c>
      <c r="F26" s="19">
        <v>0</v>
      </c>
      <c r="G26" s="19">
        <v>0</v>
      </c>
      <c r="H26" s="19">
        <v>0</v>
      </c>
      <c r="I26" s="19">
        <v>0</v>
      </c>
      <c r="J26" s="19">
        <v>0</v>
      </c>
      <c r="K26" s="19">
        <v>0</v>
      </c>
      <c r="L26" s="19">
        <v>0</v>
      </c>
      <c r="M26" s="19">
        <v>0</v>
      </c>
      <c r="N26" s="19">
        <v>0</v>
      </c>
      <c r="O26" s="19">
        <v>0</v>
      </c>
    </row>
    <row r="27" spans="1:15" s="8" customFormat="1" ht="39" x14ac:dyDescent="0.3">
      <c r="A27" s="43" t="s">
        <v>287</v>
      </c>
      <c r="B27" s="43"/>
      <c r="C27" s="19">
        <v>0</v>
      </c>
      <c r="D27" s="19">
        <v>0</v>
      </c>
      <c r="E27" s="19">
        <v>0</v>
      </c>
      <c r="F27" s="19">
        <v>0</v>
      </c>
      <c r="G27" s="19">
        <v>0</v>
      </c>
      <c r="H27" s="19">
        <v>0</v>
      </c>
      <c r="I27" s="19">
        <v>0</v>
      </c>
      <c r="J27" s="19">
        <v>0</v>
      </c>
      <c r="K27" s="19">
        <v>0</v>
      </c>
      <c r="L27" s="19">
        <v>0</v>
      </c>
      <c r="M27" s="19">
        <v>0</v>
      </c>
      <c r="N27" s="19">
        <v>0</v>
      </c>
      <c r="O27" s="19">
        <v>0</v>
      </c>
    </row>
    <row r="28" spans="1:15" s="8" customFormat="1" ht="26" x14ac:dyDescent="0.3">
      <c r="A28" s="43" t="s">
        <v>73</v>
      </c>
      <c r="B28" s="43"/>
      <c r="C28" s="19">
        <v>0</v>
      </c>
      <c r="D28" s="19">
        <v>0</v>
      </c>
      <c r="E28" s="19">
        <v>0</v>
      </c>
      <c r="F28" s="19">
        <v>0</v>
      </c>
      <c r="G28" s="19">
        <v>0</v>
      </c>
      <c r="H28" s="19">
        <v>0</v>
      </c>
      <c r="I28" s="19">
        <v>0</v>
      </c>
      <c r="J28" s="19">
        <v>0</v>
      </c>
      <c r="K28" s="19">
        <v>0</v>
      </c>
      <c r="L28" s="19">
        <v>0</v>
      </c>
      <c r="M28" s="19">
        <v>0</v>
      </c>
      <c r="N28" s="19">
        <v>0</v>
      </c>
      <c r="O28" s="19">
        <v>0</v>
      </c>
    </row>
    <row r="29" spans="1:15" s="8" customFormat="1" x14ac:dyDescent="0.3">
      <c r="A29" s="43" t="s">
        <v>288</v>
      </c>
      <c r="B29" s="43"/>
      <c r="C29" s="19">
        <v>0</v>
      </c>
      <c r="D29" s="19">
        <v>0</v>
      </c>
      <c r="E29" s="19">
        <v>0</v>
      </c>
      <c r="F29" s="19">
        <v>0</v>
      </c>
      <c r="G29" s="19">
        <v>0</v>
      </c>
      <c r="H29" s="19">
        <v>0</v>
      </c>
      <c r="I29" s="19">
        <v>0</v>
      </c>
      <c r="J29" s="19">
        <v>0</v>
      </c>
      <c r="K29" s="19">
        <v>0</v>
      </c>
      <c r="L29" s="19">
        <v>0</v>
      </c>
      <c r="M29" s="19">
        <v>0</v>
      </c>
      <c r="N29" s="19">
        <v>0</v>
      </c>
      <c r="O29" s="19">
        <v>0</v>
      </c>
    </row>
    <row r="30" spans="1:15" s="8" customFormat="1" x14ac:dyDescent="0.3">
      <c r="A30" s="43" t="s">
        <v>268</v>
      </c>
      <c r="B30" s="43"/>
      <c r="C30" s="19">
        <v>0</v>
      </c>
      <c r="D30" s="19">
        <v>0</v>
      </c>
      <c r="E30" s="19">
        <v>0</v>
      </c>
      <c r="F30" s="19">
        <v>0</v>
      </c>
      <c r="G30" s="19">
        <v>0</v>
      </c>
      <c r="H30" s="19">
        <v>0</v>
      </c>
      <c r="I30" s="19">
        <v>0</v>
      </c>
      <c r="J30" s="19">
        <v>0</v>
      </c>
      <c r="K30" s="19">
        <v>0</v>
      </c>
      <c r="L30" s="19">
        <v>0</v>
      </c>
      <c r="M30" s="19">
        <v>0</v>
      </c>
      <c r="N30" s="19">
        <v>0</v>
      </c>
      <c r="O30" s="19">
        <v>0</v>
      </c>
    </row>
    <row r="31" spans="1:15" s="8" customFormat="1" x14ac:dyDescent="0.3">
      <c r="A31" s="5" t="s">
        <v>74</v>
      </c>
      <c r="B31" s="5"/>
      <c r="C31" s="14">
        <f>SUM(C19:C22)-C23+C24+C27+C28+C29+C30</f>
        <v>0</v>
      </c>
      <c r="D31" s="14">
        <f t="shared" ref="D31:O31" si="3">SUM(D19:D22)-D23+D24+D27+D28+D29+D30</f>
        <v>0</v>
      </c>
      <c r="E31" s="14">
        <f t="shared" si="3"/>
        <v>0</v>
      </c>
      <c r="F31" s="14">
        <f t="shared" si="3"/>
        <v>0</v>
      </c>
      <c r="G31" s="14">
        <f t="shared" si="3"/>
        <v>0</v>
      </c>
      <c r="H31" s="14">
        <f t="shared" si="3"/>
        <v>0</v>
      </c>
      <c r="I31" s="14">
        <f t="shared" si="3"/>
        <v>0</v>
      </c>
      <c r="J31" s="14">
        <f t="shared" si="3"/>
        <v>0</v>
      </c>
      <c r="K31" s="14">
        <f t="shared" si="3"/>
        <v>0</v>
      </c>
      <c r="L31" s="14">
        <f t="shared" si="3"/>
        <v>0</v>
      </c>
      <c r="M31" s="14">
        <f t="shared" si="3"/>
        <v>0</v>
      </c>
      <c r="N31" s="14">
        <f t="shared" si="3"/>
        <v>0</v>
      </c>
      <c r="O31" s="14">
        <f t="shared" si="3"/>
        <v>0</v>
      </c>
    </row>
    <row r="32" spans="1:15" s="8" customFormat="1" x14ac:dyDescent="0.3">
      <c r="A32" s="5" t="s">
        <v>45</v>
      </c>
      <c r="B32" s="5"/>
      <c r="C32" s="14">
        <f>C18-C31</f>
        <v>0</v>
      </c>
      <c r="D32" s="14">
        <f t="shared" ref="D32:O32" si="4">D18-D31</f>
        <v>0</v>
      </c>
      <c r="E32" s="14">
        <f t="shared" si="4"/>
        <v>0</v>
      </c>
      <c r="F32" s="14">
        <f t="shared" si="4"/>
        <v>0</v>
      </c>
      <c r="G32" s="14">
        <f t="shared" si="4"/>
        <v>0</v>
      </c>
      <c r="H32" s="14">
        <f t="shared" si="4"/>
        <v>0</v>
      </c>
      <c r="I32" s="14">
        <f t="shared" si="4"/>
        <v>0</v>
      </c>
      <c r="J32" s="14">
        <f t="shared" si="4"/>
        <v>0</v>
      </c>
      <c r="K32" s="14">
        <f t="shared" si="4"/>
        <v>0</v>
      </c>
      <c r="L32" s="14">
        <f t="shared" si="4"/>
        <v>0</v>
      </c>
      <c r="M32" s="14">
        <f t="shared" si="4"/>
        <v>0</v>
      </c>
      <c r="N32" s="14">
        <f t="shared" si="4"/>
        <v>0</v>
      </c>
      <c r="O32" s="14">
        <f t="shared" si="4"/>
        <v>0</v>
      </c>
    </row>
    <row r="33" spans="1:15" x14ac:dyDescent="0.3">
      <c r="A33" s="43" t="s">
        <v>46</v>
      </c>
      <c r="B33" s="43"/>
      <c r="C33" s="20" t="str">
        <f>IF(C18-C31&gt;0,C18-C31,"")</f>
        <v/>
      </c>
      <c r="D33" s="20" t="str">
        <f t="shared" ref="D33:O33" si="5">IF(D18-D31&gt;0,D18-D31,"")</f>
        <v/>
      </c>
      <c r="E33" s="20" t="str">
        <f t="shared" si="5"/>
        <v/>
      </c>
      <c r="F33" s="20" t="str">
        <f t="shared" si="5"/>
        <v/>
      </c>
      <c r="G33" s="20" t="str">
        <f t="shared" si="5"/>
        <v/>
      </c>
      <c r="H33" s="20" t="str">
        <f t="shared" si="5"/>
        <v/>
      </c>
      <c r="I33" s="20" t="str">
        <f t="shared" si="5"/>
        <v/>
      </c>
      <c r="J33" s="20" t="str">
        <f t="shared" si="5"/>
        <v/>
      </c>
      <c r="K33" s="20" t="str">
        <f t="shared" si="5"/>
        <v/>
      </c>
      <c r="L33" s="20" t="str">
        <f t="shared" si="5"/>
        <v/>
      </c>
      <c r="M33" s="20" t="str">
        <f t="shared" si="5"/>
        <v/>
      </c>
      <c r="N33" s="20" t="str">
        <f t="shared" si="5"/>
        <v/>
      </c>
      <c r="O33" s="20" t="str">
        <f t="shared" si="5"/>
        <v/>
      </c>
    </row>
    <row r="34" spans="1:15" x14ac:dyDescent="0.3">
      <c r="A34" s="43" t="s">
        <v>47</v>
      </c>
      <c r="B34" s="43"/>
      <c r="C34" s="20" t="str">
        <f>IF(C18-C31&lt;0,-C18+C31,"")</f>
        <v/>
      </c>
      <c r="D34" s="20" t="str">
        <f t="shared" ref="D34:O34" si="6">IF(D18-D31&lt;0,-D18+D31,"")</f>
        <v/>
      </c>
      <c r="E34" s="20" t="str">
        <f t="shared" si="6"/>
        <v/>
      </c>
      <c r="F34" s="20" t="str">
        <f t="shared" si="6"/>
        <v/>
      </c>
      <c r="G34" s="20" t="str">
        <f t="shared" si="6"/>
        <v/>
      </c>
      <c r="H34" s="20" t="str">
        <f t="shared" si="6"/>
        <v/>
      </c>
      <c r="I34" s="20" t="str">
        <f t="shared" si="6"/>
        <v/>
      </c>
      <c r="J34" s="20" t="str">
        <f t="shared" si="6"/>
        <v/>
      </c>
      <c r="K34" s="20" t="str">
        <f t="shared" si="6"/>
        <v/>
      </c>
      <c r="L34" s="20" t="str">
        <f t="shared" si="6"/>
        <v/>
      </c>
      <c r="M34" s="20" t="str">
        <f t="shared" si="6"/>
        <v/>
      </c>
      <c r="N34" s="20" t="str">
        <f t="shared" si="6"/>
        <v/>
      </c>
      <c r="O34" s="20" t="str">
        <f t="shared" si="6"/>
        <v/>
      </c>
    </row>
    <row r="35" spans="1:15" ht="20.25" customHeight="1" x14ac:dyDescent="0.3">
      <c r="A35" s="43" t="s">
        <v>289</v>
      </c>
      <c r="B35" s="43"/>
      <c r="C35" s="19">
        <v>0</v>
      </c>
      <c r="D35" s="19">
        <v>0</v>
      </c>
      <c r="E35" s="19">
        <v>0</v>
      </c>
      <c r="F35" s="19">
        <v>0</v>
      </c>
      <c r="G35" s="19">
        <v>0</v>
      </c>
      <c r="H35" s="19">
        <v>0</v>
      </c>
      <c r="I35" s="19">
        <v>0</v>
      </c>
      <c r="J35" s="19">
        <v>0</v>
      </c>
      <c r="K35" s="19">
        <v>0</v>
      </c>
      <c r="L35" s="19">
        <v>0</v>
      </c>
      <c r="M35" s="19">
        <v>0</v>
      </c>
      <c r="N35" s="19">
        <v>0</v>
      </c>
      <c r="O35" s="19">
        <v>0</v>
      </c>
    </row>
    <row r="36" spans="1:15" x14ac:dyDescent="0.3">
      <c r="A36" s="43" t="s">
        <v>290</v>
      </c>
      <c r="B36" s="43"/>
      <c r="C36" s="19">
        <v>0</v>
      </c>
      <c r="D36" s="19">
        <v>0</v>
      </c>
      <c r="E36" s="19">
        <v>0</v>
      </c>
      <c r="F36" s="19">
        <v>0</v>
      </c>
      <c r="G36" s="19">
        <v>0</v>
      </c>
      <c r="H36" s="19">
        <v>0</v>
      </c>
      <c r="I36" s="19">
        <v>0</v>
      </c>
      <c r="J36" s="19">
        <v>0</v>
      </c>
      <c r="K36" s="19">
        <v>0</v>
      </c>
      <c r="L36" s="19">
        <v>0</v>
      </c>
      <c r="M36" s="19">
        <v>0</v>
      </c>
      <c r="N36" s="19">
        <v>0</v>
      </c>
      <c r="O36" s="19">
        <v>0</v>
      </c>
    </row>
    <row r="37" spans="1:15" ht="39" x14ac:dyDescent="0.3">
      <c r="A37" s="43" t="s">
        <v>291</v>
      </c>
      <c r="B37" s="43"/>
      <c r="C37" s="19">
        <v>0</v>
      </c>
      <c r="D37" s="19">
        <v>0</v>
      </c>
      <c r="E37" s="19">
        <v>0</v>
      </c>
      <c r="F37" s="19">
        <v>0</v>
      </c>
      <c r="G37" s="19">
        <v>0</v>
      </c>
      <c r="H37" s="19">
        <v>0</v>
      </c>
      <c r="I37" s="19">
        <v>0</v>
      </c>
      <c r="J37" s="19">
        <v>0</v>
      </c>
      <c r="K37" s="19">
        <v>0</v>
      </c>
      <c r="L37" s="19">
        <v>0</v>
      </c>
      <c r="M37" s="19">
        <v>0</v>
      </c>
      <c r="N37" s="19">
        <v>0</v>
      </c>
      <c r="O37" s="19">
        <v>0</v>
      </c>
    </row>
    <row r="38" spans="1:15" x14ac:dyDescent="0.3">
      <c r="A38" s="43" t="s">
        <v>292</v>
      </c>
      <c r="B38" s="43"/>
      <c r="C38" s="19">
        <v>0</v>
      </c>
      <c r="D38" s="19">
        <v>0</v>
      </c>
      <c r="E38" s="19">
        <v>0</v>
      </c>
      <c r="F38" s="19">
        <v>0</v>
      </c>
      <c r="G38" s="19">
        <v>0</v>
      </c>
      <c r="H38" s="19">
        <v>0</v>
      </c>
      <c r="I38" s="19">
        <v>0</v>
      </c>
      <c r="J38" s="19">
        <v>0</v>
      </c>
      <c r="K38" s="19">
        <v>0</v>
      </c>
      <c r="L38" s="19">
        <v>0</v>
      </c>
      <c r="M38" s="19">
        <v>0</v>
      </c>
      <c r="N38" s="19">
        <v>0</v>
      </c>
      <c r="O38" s="19">
        <v>0</v>
      </c>
    </row>
    <row r="39" spans="1:15" x14ac:dyDescent="0.3">
      <c r="A39" s="5" t="s">
        <v>48</v>
      </c>
      <c r="B39" s="5"/>
      <c r="C39" s="58">
        <f>C38+C37+C36+C35</f>
        <v>0</v>
      </c>
      <c r="D39" s="58">
        <f t="shared" ref="D39:O39" si="7">D38+D37+D36+D35</f>
        <v>0</v>
      </c>
      <c r="E39" s="58">
        <f t="shared" si="7"/>
        <v>0</v>
      </c>
      <c r="F39" s="58">
        <f t="shared" si="7"/>
        <v>0</v>
      </c>
      <c r="G39" s="58">
        <f t="shared" si="7"/>
        <v>0</v>
      </c>
      <c r="H39" s="58">
        <f t="shared" si="7"/>
        <v>0</v>
      </c>
      <c r="I39" s="58">
        <f t="shared" si="7"/>
        <v>0</v>
      </c>
      <c r="J39" s="58">
        <f t="shared" si="7"/>
        <v>0</v>
      </c>
      <c r="K39" s="58">
        <f t="shared" si="7"/>
        <v>0</v>
      </c>
      <c r="L39" s="58">
        <f t="shared" si="7"/>
        <v>0</v>
      </c>
      <c r="M39" s="58">
        <f t="shared" si="7"/>
        <v>0</v>
      </c>
      <c r="N39" s="58">
        <f t="shared" si="7"/>
        <v>0</v>
      </c>
      <c r="O39" s="58">
        <f t="shared" si="7"/>
        <v>0</v>
      </c>
    </row>
    <row r="40" spans="1:15" ht="52" x14ac:dyDescent="0.3">
      <c r="A40" s="43" t="s">
        <v>293</v>
      </c>
      <c r="B40" s="43"/>
      <c r="C40" s="19">
        <v>0</v>
      </c>
      <c r="D40" s="19">
        <v>0</v>
      </c>
      <c r="E40" s="19">
        <v>0</v>
      </c>
      <c r="F40" s="19">
        <v>0</v>
      </c>
      <c r="G40" s="19">
        <v>0</v>
      </c>
      <c r="H40" s="19">
        <v>0</v>
      </c>
      <c r="I40" s="19">
        <v>0</v>
      </c>
      <c r="J40" s="19">
        <v>0</v>
      </c>
      <c r="K40" s="19">
        <v>0</v>
      </c>
      <c r="L40" s="19">
        <v>0</v>
      </c>
      <c r="M40" s="19">
        <v>0</v>
      </c>
      <c r="N40" s="19">
        <v>0</v>
      </c>
      <c r="O40" s="19">
        <v>0</v>
      </c>
    </row>
    <row r="41" spans="1:15" x14ac:dyDescent="0.3">
      <c r="A41" s="43" t="s">
        <v>294</v>
      </c>
      <c r="B41" s="43"/>
      <c r="C41" s="19">
        <v>0</v>
      </c>
      <c r="D41" s="19">
        <v>0</v>
      </c>
      <c r="E41" s="19">
        <v>0</v>
      </c>
      <c r="F41" s="19">
        <v>0</v>
      </c>
      <c r="G41" s="19">
        <v>0</v>
      </c>
      <c r="H41" s="19">
        <v>0</v>
      </c>
      <c r="I41" s="19">
        <v>0</v>
      </c>
      <c r="J41" s="19">
        <v>0</v>
      </c>
      <c r="K41" s="19">
        <v>0</v>
      </c>
      <c r="L41" s="19">
        <v>0</v>
      </c>
      <c r="M41" s="19">
        <v>0</v>
      </c>
      <c r="N41" s="19">
        <v>0</v>
      </c>
      <c r="O41" s="19">
        <v>0</v>
      </c>
    </row>
    <row r="42" spans="1:15" x14ac:dyDescent="0.3">
      <c r="A42" s="43" t="s">
        <v>77</v>
      </c>
      <c r="B42" s="43"/>
      <c r="C42" s="19">
        <v>0</v>
      </c>
      <c r="D42" s="19">
        <v>0</v>
      </c>
      <c r="E42" s="19">
        <v>0</v>
      </c>
      <c r="F42" s="19">
        <v>0</v>
      </c>
      <c r="G42" s="19">
        <v>0</v>
      </c>
      <c r="H42" s="19">
        <v>0</v>
      </c>
      <c r="I42" s="19">
        <v>0</v>
      </c>
      <c r="J42" s="19">
        <v>0</v>
      </c>
      <c r="K42" s="19">
        <v>0</v>
      </c>
      <c r="L42" s="19">
        <v>0</v>
      </c>
      <c r="M42" s="19">
        <v>0</v>
      </c>
      <c r="N42" s="19">
        <v>0</v>
      </c>
      <c r="O42" s="19">
        <v>0</v>
      </c>
    </row>
    <row r="43" spans="1:15" s="8" customFormat="1" x14ac:dyDescent="0.3">
      <c r="A43" s="5" t="s">
        <v>49</v>
      </c>
      <c r="B43" s="5"/>
      <c r="C43" s="14">
        <f>SUM(C40:C42)</f>
        <v>0</v>
      </c>
      <c r="D43" s="14">
        <f t="shared" ref="D43:O43" si="8">SUM(D40:D42)</f>
        <v>0</v>
      </c>
      <c r="E43" s="14">
        <f t="shared" si="8"/>
        <v>0</v>
      </c>
      <c r="F43" s="14">
        <f t="shared" si="8"/>
        <v>0</v>
      </c>
      <c r="G43" s="14">
        <f t="shared" si="8"/>
        <v>0</v>
      </c>
      <c r="H43" s="14">
        <f t="shared" si="8"/>
        <v>0</v>
      </c>
      <c r="I43" s="14">
        <f t="shared" si="8"/>
        <v>0</v>
      </c>
      <c r="J43" s="14">
        <f t="shared" si="8"/>
        <v>0</v>
      </c>
      <c r="K43" s="14">
        <f t="shared" si="8"/>
        <v>0</v>
      </c>
      <c r="L43" s="14">
        <f t="shared" si="8"/>
        <v>0</v>
      </c>
      <c r="M43" s="14">
        <f t="shared" si="8"/>
        <v>0</v>
      </c>
      <c r="N43" s="14">
        <f t="shared" si="8"/>
        <v>0</v>
      </c>
      <c r="O43" s="14">
        <f t="shared" si="8"/>
        <v>0</v>
      </c>
    </row>
    <row r="44" spans="1:15" s="8" customFormat="1" x14ac:dyDescent="0.3">
      <c r="A44" s="5" t="s">
        <v>50</v>
      </c>
      <c r="B44" s="5"/>
      <c r="C44" s="14">
        <f>C39-C43</f>
        <v>0</v>
      </c>
      <c r="D44" s="14">
        <f t="shared" ref="D44:O44" si="9">D39-D43</f>
        <v>0</v>
      </c>
      <c r="E44" s="14">
        <f t="shared" si="9"/>
        <v>0</v>
      </c>
      <c r="F44" s="14">
        <f t="shared" si="9"/>
        <v>0</v>
      </c>
      <c r="G44" s="14">
        <f t="shared" si="9"/>
        <v>0</v>
      </c>
      <c r="H44" s="14">
        <f t="shared" si="9"/>
        <v>0</v>
      </c>
      <c r="I44" s="14">
        <f t="shared" si="9"/>
        <v>0</v>
      </c>
      <c r="J44" s="14">
        <f t="shared" si="9"/>
        <v>0</v>
      </c>
      <c r="K44" s="14">
        <f t="shared" si="9"/>
        <v>0</v>
      </c>
      <c r="L44" s="14">
        <f t="shared" si="9"/>
        <v>0</v>
      </c>
      <c r="M44" s="14">
        <f t="shared" si="9"/>
        <v>0</v>
      </c>
      <c r="N44" s="14">
        <f t="shared" si="9"/>
        <v>0</v>
      </c>
      <c r="O44" s="14">
        <f t="shared" si="9"/>
        <v>0</v>
      </c>
    </row>
    <row r="45" spans="1:15" x14ac:dyDescent="0.3">
      <c r="A45" s="43" t="s">
        <v>51</v>
      </c>
      <c r="B45" s="43"/>
      <c r="C45" s="20" t="str">
        <f>IF(C39-C43&gt;0,C39-C43,"")</f>
        <v/>
      </c>
      <c r="D45" s="20" t="str">
        <f t="shared" ref="D45:O45" si="10">IF(D39-D43&gt;0,D39-D43,"")</f>
        <v/>
      </c>
      <c r="E45" s="20" t="str">
        <f t="shared" si="10"/>
        <v/>
      </c>
      <c r="F45" s="20" t="str">
        <f t="shared" si="10"/>
        <v/>
      </c>
      <c r="G45" s="20" t="str">
        <f t="shared" si="10"/>
        <v/>
      </c>
      <c r="H45" s="20" t="str">
        <f t="shared" si="10"/>
        <v/>
      </c>
      <c r="I45" s="20" t="str">
        <f t="shared" si="10"/>
        <v/>
      </c>
      <c r="J45" s="20" t="str">
        <f t="shared" si="10"/>
        <v/>
      </c>
      <c r="K45" s="20" t="str">
        <f t="shared" si="10"/>
        <v/>
      </c>
      <c r="L45" s="20" t="str">
        <f t="shared" si="10"/>
        <v/>
      </c>
      <c r="M45" s="20" t="str">
        <f t="shared" si="10"/>
        <v/>
      </c>
      <c r="N45" s="20" t="str">
        <f t="shared" si="10"/>
        <v/>
      </c>
      <c r="O45" s="20" t="str">
        <f t="shared" si="10"/>
        <v/>
      </c>
    </row>
    <row r="46" spans="1:15" x14ac:dyDescent="0.3">
      <c r="A46" s="43" t="s">
        <v>52</v>
      </c>
      <c r="B46" s="43"/>
      <c r="C46" s="20" t="str">
        <f>IF(C39-C43&lt;0,-C39+C43,"")</f>
        <v/>
      </c>
      <c r="D46" s="20" t="str">
        <f t="shared" ref="D46:O46" si="11">IF(D39-D43&lt;0,-D39+D43,"")</f>
        <v/>
      </c>
      <c r="E46" s="20" t="str">
        <f t="shared" si="11"/>
        <v/>
      </c>
      <c r="F46" s="20" t="str">
        <f t="shared" si="11"/>
        <v/>
      </c>
      <c r="G46" s="20" t="str">
        <f t="shared" si="11"/>
        <v/>
      </c>
      <c r="H46" s="20" t="str">
        <f t="shared" si="11"/>
        <v/>
      </c>
      <c r="I46" s="20" t="str">
        <f t="shared" si="11"/>
        <v/>
      </c>
      <c r="J46" s="20" t="str">
        <f t="shared" si="11"/>
        <v/>
      </c>
      <c r="K46" s="20" t="str">
        <f t="shared" si="11"/>
        <v/>
      </c>
      <c r="L46" s="20" t="str">
        <f t="shared" si="11"/>
        <v/>
      </c>
      <c r="M46" s="20" t="str">
        <f t="shared" si="11"/>
        <v/>
      </c>
      <c r="N46" s="20" t="str">
        <f t="shared" si="11"/>
        <v/>
      </c>
      <c r="O46" s="20" t="str">
        <f t="shared" si="11"/>
        <v/>
      </c>
    </row>
    <row r="47" spans="1:15" s="8" customFormat="1" x14ac:dyDescent="0.3">
      <c r="A47" s="5" t="s">
        <v>53</v>
      </c>
      <c r="B47" s="5"/>
      <c r="C47" s="14">
        <f>C32+C44</f>
        <v>0</v>
      </c>
      <c r="D47" s="14">
        <f t="shared" ref="D47:O47" si="12">D32+D44</f>
        <v>0</v>
      </c>
      <c r="E47" s="14">
        <f t="shared" si="12"/>
        <v>0</v>
      </c>
      <c r="F47" s="14">
        <f t="shared" si="12"/>
        <v>0</v>
      </c>
      <c r="G47" s="14">
        <f t="shared" si="12"/>
        <v>0</v>
      </c>
      <c r="H47" s="14">
        <f t="shared" si="12"/>
        <v>0</v>
      </c>
      <c r="I47" s="14">
        <f t="shared" si="12"/>
        <v>0</v>
      </c>
      <c r="J47" s="14">
        <f t="shared" si="12"/>
        <v>0</v>
      </c>
      <c r="K47" s="14">
        <f t="shared" si="12"/>
        <v>0</v>
      </c>
      <c r="L47" s="14">
        <f t="shared" si="12"/>
        <v>0</v>
      </c>
      <c r="M47" s="14">
        <f t="shared" si="12"/>
        <v>0</v>
      </c>
      <c r="N47" s="14">
        <f t="shared" si="12"/>
        <v>0</v>
      </c>
      <c r="O47" s="14">
        <f t="shared" si="12"/>
        <v>0</v>
      </c>
    </row>
    <row r="48" spans="1:15" x14ac:dyDescent="0.3">
      <c r="A48" s="43" t="s">
        <v>54</v>
      </c>
      <c r="B48" s="43"/>
      <c r="C48" s="20" t="str">
        <f>IF(C32+C44&gt;0,C32+C44,"")</f>
        <v/>
      </c>
      <c r="D48" s="20" t="str">
        <f t="shared" ref="D48:O48" si="13">IF(D32+D44&gt;0,D32+D44,"")</f>
        <v/>
      </c>
      <c r="E48" s="20" t="str">
        <f t="shared" si="13"/>
        <v/>
      </c>
      <c r="F48" s="20" t="str">
        <f t="shared" si="13"/>
        <v/>
      </c>
      <c r="G48" s="20" t="str">
        <f t="shared" si="13"/>
        <v/>
      </c>
      <c r="H48" s="20" t="str">
        <f t="shared" si="13"/>
        <v/>
      </c>
      <c r="I48" s="20" t="str">
        <f t="shared" si="13"/>
        <v/>
      </c>
      <c r="J48" s="20" t="str">
        <f t="shared" si="13"/>
        <v/>
      </c>
      <c r="K48" s="20" t="str">
        <f t="shared" si="13"/>
        <v/>
      </c>
      <c r="L48" s="20" t="str">
        <f t="shared" si="13"/>
        <v/>
      </c>
      <c r="M48" s="20" t="str">
        <f t="shared" si="13"/>
        <v/>
      </c>
      <c r="N48" s="20" t="str">
        <f t="shared" si="13"/>
        <v/>
      </c>
      <c r="O48" s="20" t="str">
        <f t="shared" si="13"/>
        <v/>
      </c>
    </row>
    <row r="49" spans="1:15" x14ac:dyDescent="0.3">
      <c r="A49" s="43" t="s">
        <v>55</v>
      </c>
      <c r="B49" s="43"/>
      <c r="C49" s="20" t="str">
        <f>IF(C32+C44&lt;0,-C32-C44,"")</f>
        <v/>
      </c>
      <c r="D49" s="20" t="str">
        <f t="shared" ref="D49:O49" si="14">IF(D32+D44&lt;0,-D32-D44,"")</f>
        <v/>
      </c>
      <c r="E49" s="58" t="str">
        <f t="shared" si="14"/>
        <v/>
      </c>
      <c r="F49" s="20" t="str">
        <f t="shared" si="14"/>
        <v/>
      </c>
      <c r="G49" s="20" t="str">
        <f t="shared" si="14"/>
        <v/>
      </c>
      <c r="H49" s="20" t="str">
        <f t="shared" si="14"/>
        <v/>
      </c>
      <c r="I49" s="20" t="str">
        <f t="shared" si="14"/>
        <v/>
      </c>
      <c r="J49" s="20" t="str">
        <f t="shared" si="14"/>
        <v/>
      </c>
      <c r="K49" s="20" t="str">
        <f t="shared" si="14"/>
        <v/>
      </c>
      <c r="L49" s="20" t="str">
        <f t="shared" si="14"/>
        <v/>
      </c>
      <c r="M49" s="20" t="str">
        <f t="shared" si="14"/>
        <v/>
      </c>
      <c r="N49" s="20" t="str">
        <f t="shared" si="14"/>
        <v/>
      </c>
      <c r="O49" s="20" t="str">
        <f t="shared" si="14"/>
        <v/>
      </c>
    </row>
    <row r="50" spans="1:15" s="78" customFormat="1" x14ac:dyDescent="0.3">
      <c r="A50" s="5" t="s">
        <v>310</v>
      </c>
      <c r="B50" s="5"/>
      <c r="C50" s="21">
        <v>0</v>
      </c>
      <c r="D50" s="21">
        <v>0</v>
      </c>
      <c r="E50" s="85">
        <v>0</v>
      </c>
      <c r="F50" s="85">
        <v>0</v>
      </c>
      <c r="G50" s="85">
        <v>0</v>
      </c>
      <c r="H50" s="85">
        <v>0</v>
      </c>
      <c r="I50" s="85">
        <v>0</v>
      </c>
      <c r="J50" s="85">
        <v>0</v>
      </c>
      <c r="K50" s="85">
        <v>0</v>
      </c>
      <c r="L50" s="85">
        <v>0</v>
      </c>
      <c r="M50" s="85">
        <v>0</v>
      </c>
      <c r="N50" s="85">
        <v>0</v>
      </c>
      <c r="O50" s="85">
        <v>0</v>
      </c>
    </row>
    <row r="51" spans="1:15" s="78" customFormat="1" x14ac:dyDescent="0.3">
      <c r="A51" s="5" t="s">
        <v>311</v>
      </c>
      <c r="B51" s="5"/>
      <c r="C51" s="21">
        <v>0</v>
      </c>
      <c r="D51" s="21">
        <v>0</v>
      </c>
      <c r="E51" s="85">
        <v>0</v>
      </c>
      <c r="F51" s="85">
        <v>0</v>
      </c>
      <c r="G51" s="85">
        <v>0</v>
      </c>
      <c r="H51" s="85">
        <v>0</v>
      </c>
      <c r="I51" s="85">
        <v>0</v>
      </c>
      <c r="J51" s="85">
        <v>0</v>
      </c>
      <c r="K51" s="85">
        <v>0</v>
      </c>
      <c r="L51" s="85">
        <v>0</v>
      </c>
      <c r="M51" s="85">
        <v>0</v>
      </c>
      <c r="N51" s="85">
        <v>0</v>
      </c>
      <c r="O51" s="85">
        <v>0</v>
      </c>
    </row>
    <row r="52" spans="1:15" s="78" customFormat="1" x14ac:dyDescent="0.3">
      <c r="A52" s="5" t="s">
        <v>58</v>
      </c>
      <c r="B52" s="5"/>
      <c r="C52" s="14">
        <f>C50-C51</f>
        <v>0</v>
      </c>
      <c r="D52" s="14">
        <f>D50-D51</f>
        <v>0</v>
      </c>
      <c r="E52" s="85">
        <f>E50-E51</f>
        <v>0</v>
      </c>
      <c r="F52" s="85">
        <f t="shared" ref="F52:O52" si="15">F50-F51</f>
        <v>0</v>
      </c>
      <c r="G52" s="85">
        <f t="shared" si="15"/>
        <v>0</v>
      </c>
      <c r="H52" s="85">
        <f t="shared" si="15"/>
        <v>0</v>
      </c>
      <c r="I52" s="85">
        <f t="shared" si="15"/>
        <v>0</v>
      </c>
      <c r="J52" s="85">
        <f t="shared" si="15"/>
        <v>0</v>
      </c>
      <c r="K52" s="85">
        <f t="shared" si="15"/>
        <v>0</v>
      </c>
      <c r="L52" s="85">
        <f t="shared" si="15"/>
        <v>0</v>
      </c>
      <c r="M52" s="85">
        <f t="shared" si="15"/>
        <v>0</v>
      </c>
      <c r="N52" s="85">
        <f t="shared" si="15"/>
        <v>0</v>
      </c>
      <c r="O52" s="85">
        <f t="shared" si="15"/>
        <v>0</v>
      </c>
    </row>
    <row r="53" spans="1:15" s="6" customFormat="1" x14ac:dyDescent="0.3">
      <c r="A53" s="43" t="s">
        <v>59</v>
      </c>
      <c r="B53" s="43"/>
      <c r="C53" s="20" t="str">
        <f>IF(C50-C51&gt;0,C50-C51,"")</f>
        <v/>
      </c>
      <c r="D53" s="20" t="str">
        <f>IF(D50-D51&gt;0,D50-D51,"")</f>
        <v/>
      </c>
      <c r="E53" s="20" t="str">
        <f>IF(E50-E51&gt;0,E50-E51,"")</f>
        <v/>
      </c>
      <c r="F53" s="20" t="str">
        <f t="shared" ref="F53:O53" si="16">IF(F50-F51&gt;0,F50-F51,"")</f>
        <v/>
      </c>
      <c r="G53" s="20" t="str">
        <f t="shared" si="16"/>
        <v/>
      </c>
      <c r="H53" s="20" t="str">
        <f t="shared" si="16"/>
        <v/>
      </c>
      <c r="I53" s="20" t="str">
        <f t="shared" si="16"/>
        <v/>
      </c>
      <c r="J53" s="20" t="str">
        <f t="shared" si="16"/>
        <v/>
      </c>
      <c r="K53" s="20" t="str">
        <f t="shared" si="16"/>
        <v/>
      </c>
      <c r="L53" s="20" t="str">
        <f t="shared" si="16"/>
        <v/>
      </c>
      <c r="M53" s="20" t="str">
        <f t="shared" si="16"/>
        <v/>
      </c>
      <c r="N53" s="20" t="str">
        <f t="shared" si="16"/>
        <v/>
      </c>
      <c r="O53" s="20" t="str">
        <f t="shared" si="16"/>
        <v/>
      </c>
    </row>
    <row r="54" spans="1:15" s="6" customFormat="1" x14ac:dyDescent="0.3">
      <c r="A54" s="43" t="s">
        <v>60</v>
      </c>
      <c r="B54" s="43"/>
      <c r="C54" s="20" t="str">
        <f>IF(C50-C51&lt;0,-C50+C51,"")</f>
        <v/>
      </c>
      <c r="D54" s="20" t="str">
        <f>IF(D50-D51&lt;0,-D50+D51,"")</f>
        <v/>
      </c>
      <c r="E54" s="20" t="str">
        <f>IF(E50-E51&lt;0,-E50+E51,"")</f>
        <v/>
      </c>
      <c r="F54" s="20" t="str">
        <f t="shared" ref="F54:O54" si="17">IF(F50-F51&lt;0,-F50+F51,"")</f>
        <v/>
      </c>
      <c r="G54" s="20" t="str">
        <f t="shared" si="17"/>
        <v/>
      </c>
      <c r="H54" s="20" t="str">
        <f t="shared" si="17"/>
        <v/>
      </c>
      <c r="I54" s="20" t="str">
        <f t="shared" si="17"/>
        <v/>
      </c>
      <c r="J54" s="20" t="str">
        <f t="shared" si="17"/>
        <v/>
      </c>
      <c r="K54" s="20" t="str">
        <f t="shared" si="17"/>
        <v/>
      </c>
      <c r="L54" s="20" t="str">
        <f t="shared" si="17"/>
        <v/>
      </c>
      <c r="M54" s="20" t="str">
        <f t="shared" si="17"/>
        <v/>
      </c>
      <c r="N54" s="20" t="str">
        <f t="shared" si="17"/>
        <v/>
      </c>
      <c r="O54" s="20" t="str">
        <f t="shared" si="17"/>
        <v/>
      </c>
    </row>
    <row r="55" spans="1:15" s="78" customFormat="1" x14ac:dyDescent="0.3">
      <c r="A55" s="5" t="s">
        <v>61</v>
      </c>
      <c r="B55" s="5"/>
      <c r="C55" s="14">
        <f>C18+C39+C50</f>
        <v>0</v>
      </c>
      <c r="D55" s="14">
        <f t="shared" ref="D55:O55" si="18">D18+D39+D50</f>
        <v>0</v>
      </c>
      <c r="E55" s="14">
        <f t="shared" si="18"/>
        <v>0</v>
      </c>
      <c r="F55" s="14">
        <f t="shared" si="18"/>
        <v>0</v>
      </c>
      <c r="G55" s="14">
        <f t="shared" si="18"/>
        <v>0</v>
      </c>
      <c r="H55" s="14">
        <f t="shared" si="18"/>
        <v>0</v>
      </c>
      <c r="I55" s="14">
        <f t="shared" si="18"/>
        <v>0</v>
      </c>
      <c r="J55" s="14">
        <f t="shared" si="18"/>
        <v>0</v>
      </c>
      <c r="K55" s="14">
        <f t="shared" si="18"/>
        <v>0</v>
      </c>
      <c r="L55" s="14">
        <f t="shared" si="18"/>
        <v>0</v>
      </c>
      <c r="M55" s="14">
        <f t="shared" si="18"/>
        <v>0</v>
      </c>
      <c r="N55" s="14">
        <f t="shared" si="18"/>
        <v>0</v>
      </c>
      <c r="O55" s="14">
        <f t="shared" si="18"/>
        <v>0</v>
      </c>
    </row>
    <row r="56" spans="1:15" s="78" customFormat="1" x14ac:dyDescent="0.3">
      <c r="A56" s="5" t="s">
        <v>62</v>
      </c>
      <c r="B56" s="5"/>
      <c r="C56" s="14">
        <f>C31+C43+C51</f>
        <v>0</v>
      </c>
      <c r="D56" s="14">
        <f t="shared" ref="D56:O56" si="19">D31+D43+D51</f>
        <v>0</v>
      </c>
      <c r="E56" s="14">
        <f t="shared" si="19"/>
        <v>0</v>
      </c>
      <c r="F56" s="14">
        <f t="shared" si="19"/>
        <v>0</v>
      </c>
      <c r="G56" s="14">
        <f t="shared" si="19"/>
        <v>0</v>
      </c>
      <c r="H56" s="14">
        <f t="shared" si="19"/>
        <v>0</v>
      </c>
      <c r="I56" s="14">
        <f t="shared" si="19"/>
        <v>0</v>
      </c>
      <c r="J56" s="14">
        <f t="shared" si="19"/>
        <v>0</v>
      </c>
      <c r="K56" s="14">
        <f t="shared" si="19"/>
        <v>0</v>
      </c>
      <c r="L56" s="14">
        <f t="shared" si="19"/>
        <v>0</v>
      </c>
      <c r="M56" s="14">
        <f t="shared" si="19"/>
        <v>0</v>
      </c>
      <c r="N56" s="14">
        <f t="shared" si="19"/>
        <v>0</v>
      </c>
      <c r="O56" s="14">
        <f t="shared" si="19"/>
        <v>0</v>
      </c>
    </row>
    <row r="57" spans="1:15" s="78" customFormat="1" x14ac:dyDescent="0.3">
      <c r="A57" s="5" t="s">
        <v>63</v>
      </c>
      <c r="B57" s="5"/>
      <c r="C57" s="14">
        <f>C55-C56</f>
        <v>0</v>
      </c>
      <c r="D57" s="14">
        <f t="shared" ref="D57:O57" si="20">D55-D56</f>
        <v>0</v>
      </c>
      <c r="E57" s="14">
        <f t="shared" si="20"/>
        <v>0</v>
      </c>
      <c r="F57" s="14">
        <f t="shared" si="20"/>
        <v>0</v>
      </c>
      <c r="G57" s="14">
        <f t="shared" si="20"/>
        <v>0</v>
      </c>
      <c r="H57" s="14">
        <f t="shared" si="20"/>
        <v>0</v>
      </c>
      <c r="I57" s="14">
        <f t="shared" si="20"/>
        <v>0</v>
      </c>
      <c r="J57" s="14">
        <f t="shared" si="20"/>
        <v>0</v>
      </c>
      <c r="K57" s="14">
        <f t="shared" si="20"/>
        <v>0</v>
      </c>
      <c r="L57" s="14">
        <f t="shared" si="20"/>
        <v>0</v>
      </c>
      <c r="M57" s="14">
        <f t="shared" si="20"/>
        <v>0</v>
      </c>
      <c r="N57" s="14">
        <f t="shared" si="20"/>
        <v>0</v>
      </c>
      <c r="O57" s="14">
        <f t="shared" si="20"/>
        <v>0</v>
      </c>
    </row>
    <row r="58" spans="1:15" s="6" customFormat="1" x14ac:dyDescent="0.3">
      <c r="A58" s="43" t="s">
        <v>64</v>
      </c>
      <c r="B58" s="43"/>
      <c r="C58" s="20" t="str">
        <f>IF(C55-C56&gt;0,C55-C56,"")</f>
        <v/>
      </c>
      <c r="D58" s="20" t="str">
        <f t="shared" ref="D58:O58" si="21">IF(D55-D56&gt;0,D55-D56,"")</f>
        <v/>
      </c>
      <c r="E58" s="20" t="str">
        <f t="shared" si="21"/>
        <v/>
      </c>
      <c r="F58" s="20" t="str">
        <f t="shared" si="21"/>
        <v/>
      </c>
      <c r="G58" s="20" t="str">
        <f t="shared" si="21"/>
        <v/>
      </c>
      <c r="H58" s="20" t="str">
        <f t="shared" si="21"/>
        <v/>
      </c>
      <c r="I58" s="20" t="str">
        <f t="shared" si="21"/>
        <v/>
      </c>
      <c r="J58" s="20" t="str">
        <f t="shared" si="21"/>
        <v/>
      </c>
      <c r="K58" s="20" t="str">
        <f t="shared" si="21"/>
        <v/>
      </c>
      <c r="L58" s="20" t="str">
        <f t="shared" si="21"/>
        <v/>
      </c>
      <c r="M58" s="20" t="str">
        <f t="shared" si="21"/>
        <v/>
      </c>
      <c r="N58" s="20" t="str">
        <f t="shared" si="21"/>
        <v/>
      </c>
      <c r="O58" s="20" t="str">
        <f t="shared" si="21"/>
        <v/>
      </c>
    </row>
    <row r="59" spans="1:15" s="6" customFormat="1" x14ac:dyDescent="0.3">
      <c r="A59" s="43" t="s">
        <v>65</v>
      </c>
      <c r="B59" s="43"/>
      <c r="C59" s="20" t="str">
        <f>IF(C55-C56&lt;0,-C55+C56,"")</f>
        <v/>
      </c>
      <c r="D59" s="20" t="str">
        <f t="shared" ref="D59:O59" si="22">IF(D55-D56&lt;0,-D55+D56,"")</f>
        <v/>
      </c>
      <c r="E59" s="20" t="str">
        <f t="shared" si="22"/>
        <v/>
      </c>
      <c r="F59" s="20" t="str">
        <f t="shared" si="22"/>
        <v/>
      </c>
      <c r="G59" s="20" t="str">
        <f t="shared" si="22"/>
        <v/>
      </c>
      <c r="H59" s="20" t="str">
        <f t="shared" si="22"/>
        <v/>
      </c>
      <c r="I59" s="20" t="str">
        <f t="shared" si="22"/>
        <v/>
      </c>
      <c r="J59" s="20" t="str">
        <f t="shared" si="22"/>
        <v/>
      </c>
      <c r="K59" s="20" t="str">
        <f t="shared" si="22"/>
        <v/>
      </c>
      <c r="L59" s="20" t="str">
        <f t="shared" si="22"/>
        <v/>
      </c>
      <c r="M59" s="20" t="str">
        <f t="shared" si="22"/>
        <v/>
      </c>
      <c r="N59" s="20" t="str">
        <f t="shared" si="22"/>
        <v/>
      </c>
      <c r="O59" s="20" t="str">
        <f t="shared" si="22"/>
        <v/>
      </c>
    </row>
    <row r="60" spans="1:15" s="6" customFormat="1" x14ac:dyDescent="0.3">
      <c r="A60" s="43" t="s">
        <v>78</v>
      </c>
      <c r="B60" s="43"/>
      <c r="C60" s="19">
        <v>0</v>
      </c>
      <c r="D60" s="19">
        <v>0</v>
      </c>
      <c r="E60" s="19">
        <v>0</v>
      </c>
      <c r="F60" s="19">
        <v>0</v>
      </c>
      <c r="G60" s="19">
        <v>0</v>
      </c>
      <c r="H60" s="19">
        <v>0</v>
      </c>
      <c r="I60" s="19">
        <v>0</v>
      </c>
      <c r="J60" s="19">
        <v>0</v>
      </c>
      <c r="K60" s="19">
        <v>0</v>
      </c>
      <c r="L60" s="19">
        <v>0</v>
      </c>
      <c r="M60" s="19">
        <v>0</v>
      </c>
      <c r="N60" s="19">
        <v>0</v>
      </c>
      <c r="O60" s="19">
        <v>0</v>
      </c>
    </row>
    <row r="61" spans="1:15" s="6" customFormat="1" ht="26" x14ac:dyDescent="0.3">
      <c r="A61" s="43" t="s">
        <v>263</v>
      </c>
      <c r="B61" s="43"/>
      <c r="C61" s="19">
        <v>0</v>
      </c>
      <c r="D61" s="19">
        <v>0</v>
      </c>
      <c r="E61" s="19">
        <v>0</v>
      </c>
      <c r="F61" s="19">
        <v>0</v>
      </c>
      <c r="G61" s="19">
        <v>0</v>
      </c>
      <c r="H61" s="19">
        <v>0</v>
      </c>
      <c r="I61" s="19">
        <v>0</v>
      </c>
      <c r="J61" s="19">
        <v>0</v>
      </c>
      <c r="K61" s="19">
        <v>0</v>
      </c>
      <c r="L61" s="19">
        <v>0</v>
      </c>
      <c r="M61" s="19">
        <v>0</v>
      </c>
      <c r="N61" s="19">
        <v>0</v>
      </c>
      <c r="O61" s="19">
        <v>0</v>
      </c>
    </row>
    <row r="62" spans="1:15" s="78" customFormat="1" x14ac:dyDescent="0.3">
      <c r="A62" s="5" t="s">
        <v>66</v>
      </c>
      <c r="B62" s="5"/>
      <c r="C62" s="14">
        <f>C57-C60-C61</f>
        <v>0</v>
      </c>
      <c r="D62" s="14">
        <f t="shared" ref="D62:O62" si="23">D57-D60-D61</f>
        <v>0</v>
      </c>
      <c r="E62" s="14">
        <f t="shared" si="23"/>
        <v>0</v>
      </c>
      <c r="F62" s="14">
        <f t="shared" si="23"/>
        <v>0</v>
      </c>
      <c r="G62" s="14">
        <f t="shared" si="23"/>
        <v>0</v>
      </c>
      <c r="H62" s="14">
        <f t="shared" si="23"/>
        <v>0</v>
      </c>
      <c r="I62" s="14">
        <f t="shared" si="23"/>
        <v>0</v>
      </c>
      <c r="J62" s="14">
        <f t="shared" si="23"/>
        <v>0</v>
      </c>
      <c r="K62" s="14">
        <f t="shared" si="23"/>
        <v>0</v>
      </c>
      <c r="L62" s="14">
        <f t="shared" si="23"/>
        <v>0</v>
      </c>
      <c r="M62" s="14">
        <f t="shared" si="23"/>
        <v>0</v>
      </c>
      <c r="N62" s="14">
        <f t="shared" si="23"/>
        <v>0</v>
      </c>
      <c r="O62" s="14">
        <f t="shared" si="23"/>
        <v>0</v>
      </c>
    </row>
    <row r="63" spans="1:15" s="6" customFormat="1" x14ac:dyDescent="0.3">
      <c r="A63" s="43" t="s">
        <v>67</v>
      </c>
      <c r="B63" s="43"/>
      <c r="C63" s="20">
        <f>IF(C62&gt;=0,C62,"")</f>
        <v>0</v>
      </c>
      <c r="D63" s="20">
        <f t="shared" ref="D63:O63" si="24">IF(D62&gt;=0,D62,"")</f>
        <v>0</v>
      </c>
      <c r="E63" s="20">
        <f t="shared" si="24"/>
        <v>0</v>
      </c>
      <c r="F63" s="20">
        <f t="shared" si="24"/>
        <v>0</v>
      </c>
      <c r="G63" s="20">
        <f t="shared" si="24"/>
        <v>0</v>
      </c>
      <c r="H63" s="20">
        <f t="shared" si="24"/>
        <v>0</v>
      </c>
      <c r="I63" s="20">
        <f t="shared" si="24"/>
        <v>0</v>
      </c>
      <c r="J63" s="20">
        <f t="shared" si="24"/>
        <v>0</v>
      </c>
      <c r="K63" s="20">
        <f t="shared" si="24"/>
        <v>0</v>
      </c>
      <c r="L63" s="20">
        <f t="shared" si="24"/>
        <v>0</v>
      </c>
      <c r="M63" s="20">
        <f t="shared" si="24"/>
        <v>0</v>
      </c>
      <c r="N63" s="20">
        <f t="shared" si="24"/>
        <v>0</v>
      </c>
      <c r="O63" s="20">
        <f t="shared" si="24"/>
        <v>0</v>
      </c>
    </row>
    <row r="64" spans="1:15" s="6" customFormat="1" x14ac:dyDescent="0.3">
      <c r="A64" s="43" t="s">
        <v>68</v>
      </c>
      <c r="B64" s="43"/>
      <c r="C64" s="20" t="str">
        <f>IF(C62&lt;0,-C62,"")</f>
        <v/>
      </c>
      <c r="D64" s="20" t="str">
        <f t="shared" ref="D64:O64" si="25">IF(D62&lt;0,-D62,"")</f>
        <v/>
      </c>
      <c r="E64" s="20" t="str">
        <f t="shared" si="25"/>
        <v/>
      </c>
      <c r="F64" s="20" t="str">
        <f t="shared" si="25"/>
        <v/>
      </c>
      <c r="G64" s="20" t="str">
        <f t="shared" si="25"/>
        <v/>
      </c>
      <c r="H64" s="20" t="str">
        <f t="shared" si="25"/>
        <v/>
      </c>
      <c r="I64" s="20" t="str">
        <f t="shared" si="25"/>
        <v/>
      </c>
      <c r="J64" s="20" t="str">
        <f t="shared" si="25"/>
        <v/>
      </c>
      <c r="K64" s="20" t="str">
        <f t="shared" si="25"/>
        <v/>
      </c>
      <c r="L64" s="20" t="str">
        <f t="shared" si="25"/>
        <v/>
      </c>
      <c r="M64" s="20" t="str">
        <f t="shared" si="25"/>
        <v/>
      </c>
      <c r="N64" s="20" t="str">
        <f t="shared" si="25"/>
        <v/>
      </c>
      <c r="O64" s="20" t="str">
        <f t="shared" si="25"/>
        <v/>
      </c>
    </row>
    <row r="65" spans="1:7" s="6" customFormat="1" x14ac:dyDescent="0.3">
      <c r="A65" s="54"/>
      <c r="B65" s="54"/>
    </row>
    <row r="66" spans="1:7" s="6" customFormat="1" x14ac:dyDescent="0.3">
      <c r="A66" s="54"/>
      <c r="B66" s="54"/>
    </row>
    <row r="67" spans="1:7" s="64" customFormat="1" x14ac:dyDescent="0.3">
      <c r="A67" s="88"/>
      <c r="B67" s="72"/>
    </row>
    <row r="68" spans="1:7" x14ac:dyDescent="0.3">
      <c r="A68" s="79"/>
      <c r="B68" s="79"/>
      <c r="C68" s="80"/>
      <c r="D68" s="80"/>
      <c r="E68" s="80"/>
      <c r="F68" s="80"/>
      <c r="G68" s="80"/>
    </row>
  </sheetData>
  <mergeCells count="3">
    <mergeCell ref="A3:E3"/>
    <mergeCell ref="F4:O4"/>
    <mergeCell ref="F3:O3"/>
  </mergeCells>
  <pageMargins left="0.38541666666666669" right="9.375E-2" top="0.42708333333333331" bottom="0.34375" header="0.3" footer="0.3"/>
  <pageSetup paperSize="9"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S97"/>
  <sheetViews>
    <sheetView view="pageLayout" zoomScaleNormal="100" workbookViewId="0">
      <selection activeCell="A7" sqref="A7"/>
    </sheetView>
  </sheetViews>
  <sheetFormatPr defaultColWidth="9.09765625" defaultRowHeight="13" x14ac:dyDescent="0.3"/>
  <cols>
    <col min="1" max="1" width="26.8984375" style="22" customWidth="1"/>
    <col min="2" max="14" width="9.09765625" style="40" customWidth="1"/>
    <col min="15" max="15" width="6.8984375" style="22" customWidth="1"/>
    <col min="16" max="16" width="27.69921875" style="22" customWidth="1"/>
    <col min="17" max="31" width="7.59765625" style="23" customWidth="1"/>
    <col min="32" max="32" width="1.59765625" style="22" customWidth="1"/>
    <col min="33" max="33" width="27.3984375" style="22" customWidth="1"/>
    <col min="34" max="35" width="7.69921875" style="23" customWidth="1"/>
    <col min="36" max="37" width="9.09765625" style="24"/>
    <col min="38" max="38" width="10.3984375" style="7" customWidth="1"/>
    <col min="39" max="39" width="9.09765625" style="7"/>
    <col min="40" max="16384" width="9.09765625" style="52"/>
  </cols>
  <sheetData>
    <row r="1" spans="1:45" ht="14.5" x14ac:dyDescent="0.3">
      <c r="A1" s="323" t="s">
        <v>242</v>
      </c>
      <c r="B1" s="323"/>
      <c r="C1" s="323"/>
      <c r="D1" s="323"/>
      <c r="E1" s="66"/>
      <c r="F1" s="66"/>
      <c r="G1" s="66"/>
      <c r="H1" s="66"/>
      <c r="I1" s="66"/>
      <c r="J1" s="66"/>
      <c r="K1" s="66"/>
      <c r="L1" s="66"/>
      <c r="M1" s="66"/>
      <c r="N1" s="66"/>
    </row>
    <row r="2" spans="1:45" x14ac:dyDescent="0.3">
      <c r="A2" s="27"/>
      <c r="B2" s="27"/>
      <c r="C2" s="27"/>
      <c r="D2" s="27"/>
      <c r="E2" s="27"/>
      <c r="F2" s="27"/>
      <c r="G2" s="27"/>
      <c r="H2" s="27"/>
      <c r="I2" s="27"/>
      <c r="J2" s="27"/>
      <c r="K2" s="27"/>
      <c r="L2" s="27"/>
      <c r="M2" s="27"/>
      <c r="N2" s="27"/>
      <c r="P2" s="27"/>
      <c r="Q2" s="27"/>
      <c r="R2" s="27"/>
      <c r="S2" s="27"/>
      <c r="T2" s="27"/>
      <c r="U2" s="27"/>
      <c r="V2" s="27"/>
      <c r="W2" s="27"/>
      <c r="X2" s="27"/>
      <c r="Y2" s="27"/>
      <c r="Z2" s="27"/>
      <c r="AA2" s="27"/>
      <c r="AB2" s="27"/>
      <c r="AC2" s="27"/>
      <c r="AD2" s="27"/>
      <c r="AE2" s="27"/>
      <c r="AG2" s="27"/>
      <c r="AH2" s="27"/>
      <c r="AI2" s="27"/>
    </row>
    <row r="3" spans="1:45" ht="24" x14ac:dyDescent="0.3">
      <c r="A3" s="25" t="s">
        <v>231</v>
      </c>
      <c r="B3" s="69" t="str">
        <f>'1A-Bilant'!B5</f>
        <v>N-2</v>
      </c>
      <c r="C3" s="69" t="str">
        <f>'1A-Bilant'!C5</f>
        <v>N-1</v>
      </c>
      <c r="D3" s="69" t="str">
        <f>'1A-Bilant'!D5</f>
        <v>N</v>
      </c>
      <c r="E3" s="69">
        <f>'1A-Bilant'!E5</f>
        <v>1</v>
      </c>
      <c r="F3" s="69">
        <f>'1A-Bilant'!F5</f>
        <v>2</v>
      </c>
      <c r="G3" s="69">
        <f>'1A-Bilant'!G5</f>
        <v>3</v>
      </c>
      <c r="H3" s="69">
        <f>'1A-Bilant'!H5</f>
        <v>4</v>
      </c>
      <c r="I3" s="69">
        <f>'1A-Bilant'!I5</f>
        <v>5</v>
      </c>
      <c r="J3" s="69">
        <f>'1A-Bilant'!J5</f>
        <v>6</v>
      </c>
      <c r="K3" s="69">
        <f>'1A-Bilant'!K5</f>
        <v>7</v>
      </c>
      <c r="L3" s="69">
        <f>'1A-Bilant'!L5</f>
        <v>8</v>
      </c>
      <c r="M3" s="69">
        <f>'1A-Bilant'!M5</f>
        <v>9</v>
      </c>
      <c r="N3" s="69">
        <f>'1A-Bilant'!N5</f>
        <v>10</v>
      </c>
      <c r="P3" s="25" t="s">
        <v>233</v>
      </c>
      <c r="Q3" s="69" t="str">
        <f>'1A-Bilant'!B5</f>
        <v>N-2</v>
      </c>
      <c r="R3" s="69" t="str">
        <f>'1A-Bilant'!C5</f>
        <v>N-1</v>
      </c>
      <c r="S3" s="69" t="str">
        <f>'1A-Bilant'!D5</f>
        <v>N</v>
      </c>
      <c r="T3" s="69">
        <f>'1A-Bilant'!E5</f>
        <v>1</v>
      </c>
      <c r="U3" s="69">
        <f>'1A-Bilant'!F5</f>
        <v>2</v>
      </c>
      <c r="V3" s="69">
        <f>'1A-Bilant'!G5</f>
        <v>3</v>
      </c>
      <c r="W3" s="69">
        <f>'1A-Bilant'!H5</f>
        <v>4</v>
      </c>
      <c r="X3" s="69">
        <f>'1A-Bilant'!I5</f>
        <v>5</v>
      </c>
      <c r="Y3" s="69">
        <f>'1A-Bilant'!J5</f>
        <v>6</v>
      </c>
      <c r="Z3" s="69">
        <f>'1A-Bilant'!K5</f>
        <v>7</v>
      </c>
      <c r="AA3" s="69">
        <f>'1A-Bilant'!L5</f>
        <v>8</v>
      </c>
      <c r="AB3" s="69">
        <f>'1A-Bilant'!M5</f>
        <v>9</v>
      </c>
      <c r="AC3" s="69">
        <f>'1A-Bilant'!N5</f>
        <v>10</v>
      </c>
      <c r="AD3" s="71"/>
      <c r="AE3" s="71"/>
      <c r="AG3" s="25" t="s">
        <v>234</v>
      </c>
      <c r="AH3" s="69" t="str">
        <f>'1A-Bilant'!C5</f>
        <v>N-1</v>
      </c>
      <c r="AI3" s="69" t="str">
        <f>'1A-Bilant'!D5</f>
        <v>N</v>
      </c>
      <c r="AJ3" s="69">
        <f>'1A-Bilant'!E5</f>
        <v>1</v>
      </c>
      <c r="AK3" s="69">
        <f>'1A-Bilant'!F5</f>
        <v>2</v>
      </c>
      <c r="AL3" s="69">
        <f>'1A-Bilant'!G5</f>
        <v>3</v>
      </c>
      <c r="AM3" s="69">
        <f>'1A-Bilant'!H5</f>
        <v>4</v>
      </c>
      <c r="AN3" s="69">
        <f>'1A-Bilant'!I5</f>
        <v>5</v>
      </c>
      <c r="AO3" s="69">
        <f>'1A-Bilant'!J5</f>
        <v>6</v>
      </c>
      <c r="AP3" s="69">
        <f>'1A-Bilant'!K5</f>
        <v>7</v>
      </c>
      <c r="AQ3" s="69">
        <f>'1A-Bilant'!L5</f>
        <v>8</v>
      </c>
      <c r="AR3" s="69">
        <f>'1A-Bilant'!M5</f>
        <v>9</v>
      </c>
      <c r="AS3" s="69">
        <f>'1A-Bilant'!N5</f>
        <v>10</v>
      </c>
    </row>
    <row r="4" spans="1:45" s="31" customFormat="1" ht="15" x14ac:dyDescent="0.3">
      <c r="A4" s="25" t="s">
        <v>82</v>
      </c>
      <c r="B4" s="26">
        <f>'1A-Bilant'!B28</f>
        <v>0</v>
      </c>
      <c r="C4" s="26">
        <f>'1A-Bilant'!C28</f>
        <v>0</v>
      </c>
      <c r="D4" s="26">
        <f>'1A-Bilant'!D28</f>
        <v>0</v>
      </c>
      <c r="E4" s="26">
        <f>'1A-Bilant'!E28</f>
        <v>0</v>
      </c>
      <c r="F4" s="26">
        <f>'1A-Bilant'!F28</f>
        <v>0</v>
      </c>
      <c r="G4" s="26">
        <f>'1A-Bilant'!G28</f>
        <v>0</v>
      </c>
      <c r="H4" s="26">
        <f>'1A-Bilant'!H28</f>
        <v>0</v>
      </c>
      <c r="I4" s="26">
        <f>'1A-Bilant'!I28</f>
        <v>0</v>
      </c>
      <c r="J4" s="26">
        <f>'1A-Bilant'!J28</f>
        <v>0</v>
      </c>
      <c r="K4" s="26">
        <f>'1A-Bilant'!K28</f>
        <v>0</v>
      </c>
      <c r="L4" s="26">
        <f>'1A-Bilant'!L28</f>
        <v>0</v>
      </c>
      <c r="M4" s="26">
        <f>'1A-Bilant'!M28</f>
        <v>0</v>
      </c>
      <c r="N4" s="26">
        <f>'1A-Bilant'!N28</f>
        <v>0</v>
      </c>
      <c r="O4" s="27"/>
      <c r="P4" s="25" t="s">
        <v>82</v>
      </c>
      <c r="Q4" s="29" t="str">
        <f t="shared" ref="Q4:Q22" si="0">IF(ISERROR(B4/B$21),"",B4/B$21)</f>
        <v/>
      </c>
      <c r="R4" s="29" t="str">
        <f t="shared" ref="R4:AC19" si="1">IF(ISERROR(C4/C$21),"",C4/C$21)</f>
        <v/>
      </c>
      <c r="S4" s="29" t="str">
        <f t="shared" si="1"/>
        <v/>
      </c>
      <c r="T4" s="29" t="str">
        <f t="shared" si="1"/>
        <v/>
      </c>
      <c r="U4" s="29" t="str">
        <f t="shared" si="1"/>
        <v/>
      </c>
      <c r="V4" s="29" t="str">
        <f t="shared" si="1"/>
        <v/>
      </c>
      <c r="W4" s="29" t="str">
        <f t="shared" si="1"/>
        <v/>
      </c>
      <c r="X4" s="29" t="str">
        <f t="shared" si="1"/>
        <v/>
      </c>
      <c r="Y4" s="29" t="str">
        <f t="shared" si="1"/>
        <v/>
      </c>
      <c r="Z4" s="29" t="str">
        <f t="shared" si="1"/>
        <v/>
      </c>
      <c r="AA4" s="29" t="str">
        <f t="shared" si="1"/>
        <v/>
      </c>
      <c r="AB4" s="29" t="str">
        <f t="shared" si="1"/>
        <v/>
      </c>
      <c r="AC4" s="29" t="str">
        <f t="shared" si="1"/>
        <v/>
      </c>
      <c r="AD4" s="36"/>
      <c r="AE4" s="36"/>
      <c r="AF4" s="27"/>
      <c r="AG4" s="25" t="s">
        <v>82</v>
      </c>
      <c r="AH4" s="29" t="str">
        <f t="shared" ref="AH4:AH22" si="2">IF(ISERROR((C4-B4)/B4),"",(C4-B4)/B4)</f>
        <v/>
      </c>
      <c r="AI4" s="29" t="str">
        <f t="shared" ref="AI4:AS19" si="3">IF(ISERROR((D4-C4)/C4),"",(D4-C4)/C4)</f>
        <v/>
      </c>
      <c r="AJ4" s="29" t="str">
        <f t="shared" si="3"/>
        <v/>
      </c>
      <c r="AK4" s="29" t="str">
        <f t="shared" si="3"/>
        <v/>
      </c>
      <c r="AL4" s="29" t="str">
        <f t="shared" si="3"/>
        <v/>
      </c>
      <c r="AM4" s="29" t="str">
        <f t="shared" si="3"/>
        <v/>
      </c>
      <c r="AN4" s="29" t="str">
        <f t="shared" si="3"/>
        <v/>
      </c>
      <c r="AO4" s="29" t="str">
        <f t="shared" si="3"/>
        <v/>
      </c>
      <c r="AP4" s="29" t="str">
        <f t="shared" si="3"/>
        <v/>
      </c>
      <c r="AQ4" s="29" t="str">
        <f t="shared" si="3"/>
        <v/>
      </c>
      <c r="AR4" s="29" t="str">
        <f t="shared" si="3"/>
        <v/>
      </c>
      <c r="AS4" s="29" t="str">
        <f t="shared" si="3"/>
        <v/>
      </c>
    </row>
    <row r="5" spans="1:45" s="31" customFormat="1" ht="15" x14ac:dyDescent="0.3">
      <c r="A5" s="25" t="s">
        <v>83</v>
      </c>
      <c r="B5" s="26">
        <f>SUM(B6:B9)</f>
        <v>0</v>
      </c>
      <c r="C5" s="26">
        <f t="shared" ref="C5:N5" si="4">SUM(C6:C9)</f>
        <v>0</v>
      </c>
      <c r="D5" s="26">
        <f t="shared" si="4"/>
        <v>0</v>
      </c>
      <c r="E5" s="26">
        <f t="shared" si="4"/>
        <v>0</v>
      </c>
      <c r="F5" s="26">
        <f t="shared" si="4"/>
        <v>0</v>
      </c>
      <c r="G5" s="26">
        <f t="shared" si="4"/>
        <v>0</v>
      </c>
      <c r="H5" s="26">
        <f t="shared" si="4"/>
        <v>0</v>
      </c>
      <c r="I5" s="26">
        <f t="shared" si="4"/>
        <v>0</v>
      </c>
      <c r="J5" s="26">
        <f t="shared" si="4"/>
        <v>0</v>
      </c>
      <c r="K5" s="26">
        <f t="shared" si="4"/>
        <v>0</v>
      </c>
      <c r="L5" s="26">
        <f t="shared" si="4"/>
        <v>0</v>
      </c>
      <c r="M5" s="26">
        <f t="shared" si="4"/>
        <v>0</v>
      </c>
      <c r="N5" s="26">
        <f t="shared" si="4"/>
        <v>0</v>
      </c>
      <c r="O5" s="27"/>
      <c r="P5" s="25" t="s">
        <v>83</v>
      </c>
      <c r="Q5" s="29" t="str">
        <f t="shared" si="0"/>
        <v/>
      </c>
      <c r="R5" s="29" t="str">
        <f t="shared" si="1"/>
        <v/>
      </c>
      <c r="S5" s="29" t="str">
        <f t="shared" si="1"/>
        <v/>
      </c>
      <c r="T5" s="29" t="str">
        <f t="shared" si="1"/>
        <v/>
      </c>
      <c r="U5" s="29" t="str">
        <f t="shared" si="1"/>
        <v/>
      </c>
      <c r="V5" s="29" t="str">
        <f t="shared" si="1"/>
        <v/>
      </c>
      <c r="W5" s="29" t="str">
        <f t="shared" si="1"/>
        <v/>
      </c>
      <c r="X5" s="29" t="str">
        <f t="shared" si="1"/>
        <v/>
      </c>
      <c r="Y5" s="29" t="str">
        <f t="shared" si="1"/>
        <v/>
      </c>
      <c r="Z5" s="29" t="str">
        <f t="shared" si="1"/>
        <v/>
      </c>
      <c r="AA5" s="29" t="str">
        <f t="shared" si="1"/>
        <v/>
      </c>
      <c r="AB5" s="29" t="str">
        <f t="shared" si="1"/>
        <v/>
      </c>
      <c r="AC5" s="29" t="str">
        <f t="shared" si="1"/>
        <v/>
      </c>
      <c r="AD5" s="36"/>
      <c r="AE5" s="36"/>
      <c r="AF5" s="27"/>
      <c r="AG5" s="25" t="s">
        <v>83</v>
      </c>
      <c r="AH5" s="29" t="str">
        <f t="shared" si="2"/>
        <v/>
      </c>
      <c r="AI5" s="29" t="str">
        <f t="shared" si="3"/>
        <v/>
      </c>
      <c r="AJ5" s="29" t="str">
        <f t="shared" si="3"/>
        <v/>
      </c>
      <c r="AK5" s="29" t="str">
        <f t="shared" si="3"/>
        <v/>
      </c>
      <c r="AL5" s="29" t="str">
        <f t="shared" si="3"/>
        <v/>
      </c>
      <c r="AM5" s="29" t="str">
        <f t="shared" si="3"/>
        <v/>
      </c>
      <c r="AN5" s="29" t="str">
        <f t="shared" si="3"/>
        <v/>
      </c>
      <c r="AO5" s="29" t="str">
        <f t="shared" si="3"/>
        <v/>
      </c>
      <c r="AP5" s="29" t="str">
        <f t="shared" si="3"/>
        <v/>
      </c>
      <c r="AQ5" s="29" t="str">
        <f t="shared" si="3"/>
        <v/>
      </c>
      <c r="AR5" s="29" t="str">
        <f t="shared" si="3"/>
        <v/>
      </c>
      <c r="AS5" s="29" t="str">
        <f t="shared" si="3"/>
        <v/>
      </c>
    </row>
    <row r="6" spans="1:45" s="31" customFormat="1" ht="15" x14ac:dyDescent="0.3">
      <c r="A6" s="32" t="s">
        <v>81</v>
      </c>
      <c r="B6" s="33">
        <f>'1A-Bilant'!B35</f>
        <v>0</v>
      </c>
      <c r="C6" s="33">
        <f>'1A-Bilant'!C35</f>
        <v>0</v>
      </c>
      <c r="D6" s="33">
        <f>'1A-Bilant'!D35</f>
        <v>0</v>
      </c>
      <c r="E6" s="33">
        <f>'1A-Bilant'!E35</f>
        <v>0</v>
      </c>
      <c r="F6" s="33">
        <f>'1A-Bilant'!F35</f>
        <v>0</v>
      </c>
      <c r="G6" s="33">
        <f>'1A-Bilant'!G35</f>
        <v>0</v>
      </c>
      <c r="H6" s="33">
        <f>'1A-Bilant'!H35</f>
        <v>0</v>
      </c>
      <c r="I6" s="33">
        <f>'1A-Bilant'!I35</f>
        <v>0</v>
      </c>
      <c r="J6" s="33">
        <f>'1A-Bilant'!J35</f>
        <v>0</v>
      </c>
      <c r="K6" s="33">
        <f>'1A-Bilant'!K35</f>
        <v>0</v>
      </c>
      <c r="L6" s="33">
        <f>'1A-Bilant'!L35</f>
        <v>0</v>
      </c>
      <c r="M6" s="33">
        <f>'1A-Bilant'!M35</f>
        <v>0</v>
      </c>
      <c r="N6" s="33">
        <f>'1A-Bilant'!N35</f>
        <v>0</v>
      </c>
      <c r="O6" s="27"/>
      <c r="P6" s="32" t="s">
        <v>81</v>
      </c>
      <c r="Q6" s="28" t="str">
        <f t="shared" si="0"/>
        <v/>
      </c>
      <c r="R6" s="28" t="str">
        <f t="shared" si="1"/>
        <v/>
      </c>
      <c r="S6" s="28" t="str">
        <f t="shared" si="1"/>
        <v/>
      </c>
      <c r="T6" s="28" t="str">
        <f t="shared" si="1"/>
        <v/>
      </c>
      <c r="U6" s="28" t="str">
        <f t="shared" si="1"/>
        <v/>
      </c>
      <c r="V6" s="28" t="str">
        <f t="shared" si="1"/>
        <v/>
      </c>
      <c r="W6" s="28" t="str">
        <f t="shared" si="1"/>
        <v/>
      </c>
      <c r="X6" s="28" t="str">
        <f t="shared" si="1"/>
        <v/>
      </c>
      <c r="Y6" s="28" t="str">
        <f t="shared" si="1"/>
        <v/>
      </c>
      <c r="Z6" s="28" t="str">
        <f t="shared" si="1"/>
        <v/>
      </c>
      <c r="AA6" s="28" t="str">
        <f t="shared" si="1"/>
        <v/>
      </c>
      <c r="AB6" s="28" t="str">
        <f t="shared" si="1"/>
        <v/>
      </c>
      <c r="AC6" s="28" t="str">
        <f t="shared" si="1"/>
        <v/>
      </c>
      <c r="AD6" s="23"/>
      <c r="AE6" s="23"/>
      <c r="AF6" s="22"/>
      <c r="AG6" s="32" t="s">
        <v>81</v>
      </c>
      <c r="AH6" s="28" t="str">
        <f t="shared" si="2"/>
        <v/>
      </c>
      <c r="AI6" s="28" t="str">
        <f t="shared" si="3"/>
        <v/>
      </c>
      <c r="AJ6" s="28" t="str">
        <f t="shared" si="3"/>
        <v/>
      </c>
      <c r="AK6" s="28" t="str">
        <f t="shared" si="3"/>
        <v/>
      </c>
      <c r="AL6" s="28" t="str">
        <f t="shared" si="3"/>
        <v/>
      </c>
      <c r="AM6" s="28" t="str">
        <f t="shared" si="3"/>
        <v/>
      </c>
      <c r="AN6" s="28" t="str">
        <f t="shared" si="3"/>
        <v/>
      </c>
      <c r="AO6" s="28" t="str">
        <f t="shared" si="3"/>
        <v/>
      </c>
      <c r="AP6" s="28" t="str">
        <f t="shared" si="3"/>
        <v/>
      </c>
      <c r="AQ6" s="28" t="str">
        <f t="shared" si="3"/>
        <v/>
      </c>
      <c r="AR6" s="28" t="str">
        <f t="shared" si="3"/>
        <v/>
      </c>
      <c r="AS6" s="28" t="str">
        <f t="shared" si="3"/>
        <v/>
      </c>
    </row>
    <row r="7" spans="1:45" s="31" customFormat="1" ht="15" x14ac:dyDescent="0.3">
      <c r="A7" s="32" t="s">
        <v>80</v>
      </c>
      <c r="B7" s="33">
        <f>'1A-Bilant'!B36</f>
        <v>0</v>
      </c>
      <c r="C7" s="33">
        <f>'1A-Bilant'!C36</f>
        <v>0</v>
      </c>
      <c r="D7" s="33">
        <f>'1A-Bilant'!D36</f>
        <v>0</v>
      </c>
      <c r="E7" s="33">
        <f>'1A-Bilant'!E36</f>
        <v>0</v>
      </c>
      <c r="F7" s="33">
        <f>'1A-Bilant'!F36</f>
        <v>0</v>
      </c>
      <c r="G7" s="33">
        <f>'1A-Bilant'!G36</f>
        <v>0</v>
      </c>
      <c r="H7" s="33">
        <f>'1A-Bilant'!H36</f>
        <v>0</v>
      </c>
      <c r="I7" s="33">
        <f>'1A-Bilant'!I36</f>
        <v>0</v>
      </c>
      <c r="J7" s="33">
        <f>'1A-Bilant'!J36</f>
        <v>0</v>
      </c>
      <c r="K7" s="33">
        <f>'1A-Bilant'!K36</f>
        <v>0</v>
      </c>
      <c r="L7" s="33">
        <f>'1A-Bilant'!L36</f>
        <v>0</v>
      </c>
      <c r="M7" s="33">
        <f>'1A-Bilant'!M36</f>
        <v>0</v>
      </c>
      <c r="N7" s="33">
        <f>'1A-Bilant'!N36</f>
        <v>0</v>
      </c>
      <c r="O7" s="27"/>
      <c r="P7" s="32" t="s">
        <v>80</v>
      </c>
      <c r="Q7" s="28" t="str">
        <f t="shared" si="0"/>
        <v/>
      </c>
      <c r="R7" s="28" t="str">
        <f t="shared" si="1"/>
        <v/>
      </c>
      <c r="S7" s="28" t="str">
        <f t="shared" si="1"/>
        <v/>
      </c>
      <c r="T7" s="28" t="str">
        <f t="shared" si="1"/>
        <v/>
      </c>
      <c r="U7" s="28" t="str">
        <f t="shared" si="1"/>
        <v/>
      </c>
      <c r="V7" s="28" t="str">
        <f t="shared" si="1"/>
        <v/>
      </c>
      <c r="W7" s="28" t="str">
        <f t="shared" si="1"/>
        <v/>
      </c>
      <c r="X7" s="28" t="str">
        <f t="shared" si="1"/>
        <v/>
      </c>
      <c r="Y7" s="28" t="str">
        <f t="shared" si="1"/>
        <v/>
      </c>
      <c r="Z7" s="28" t="str">
        <f t="shared" si="1"/>
        <v/>
      </c>
      <c r="AA7" s="28" t="str">
        <f t="shared" si="1"/>
        <v/>
      </c>
      <c r="AB7" s="28" t="str">
        <f t="shared" si="1"/>
        <v/>
      </c>
      <c r="AC7" s="28" t="str">
        <f t="shared" si="1"/>
        <v/>
      </c>
      <c r="AD7" s="23"/>
      <c r="AE7" s="23"/>
      <c r="AF7" s="22"/>
      <c r="AG7" s="32" t="s">
        <v>80</v>
      </c>
      <c r="AH7" s="28" t="str">
        <f t="shared" si="2"/>
        <v/>
      </c>
      <c r="AI7" s="28" t="str">
        <f t="shared" si="3"/>
        <v/>
      </c>
      <c r="AJ7" s="28" t="str">
        <f t="shared" si="3"/>
        <v/>
      </c>
      <c r="AK7" s="28" t="str">
        <f t="shared" si="3"/>
        <v/>
      </c>
      <c r="AL7" s="28" t="str">
        <f t="shared" si="3"/>
        <v/>
      </c>
      <c r="AM7" s="28" t="str">
        <f t="shared" si="3"/>
        <v/>
      </c>
      <c r="AN7" s="28" t="str">
        <f t="shared" si="3"/>
        <v/>
      </c>
      <c r="AO7" s="28" t="str">
        <f t="shared" si="3"/>
        <v/>
      </c>
      <c r="AP7" s="28" t="str">
        <f t="shared" si="3"/>
        <v/>
      </c>
      <c r="AQ7" s="28" t="str">
        <f t="shared" si="3"/>
        <v/>
      </c>
      <c r="AR7" s="28" t="str">
        <f t="shared" si="3"/>
        <v/>
      </c>
      <c r="AS7" s="28" t="str">
        <f t="shared" si="3"/>
        <v/>
      </c>
    </row>
    <row r="8" spans="1:45" s="31" customFormat="1" ht="15" customHeight="1" x14ac:dyDescent="0.3">
      <c r="A8" s="32" t="s">
        <v>99</v>
      </c>
      <c r="B8" s="33">
        <f>'1A-Bilant'!B40</f>
        <v>0</v>
      </c>
      <c r="C8" s="33">
        <f>'1A-Bilant'!C40</f>
        <v>0</v>
      </c>
      <c r="D8" s="33">
        <f>'1A-Bilant'!D40</f>
        <v>0</v>
      </c>
      <c r="E8" s="33">
        <f>'1A-Bilant'!E40</f>
        <v>0</v>
      </c>
      <c r="F8" s="33">
        <f>'1A-Bilant'!F40</f>
        <v>0</v>
      </c>
      <c r="G8" s="33">
        <f>'1A-Bilant'!G40</f>
        <v>0</v>
      </c>
      <c r="H8" s="33">
        <f>'1A-Bilant'!H40</f>
        <v>0</v>
      </c>
      <c r="I8" s="33">
        <f>'1A-Bilant'!I40</f>
        <v>0</v>
      </c>
      <c r="J8" s="33">
        <f>'1A-Bilant'!J40</f>
        <v>0</v>
      </c>
      <c r="K8" s="33">
        <f>'1A-Bilant'!K40</f>
        <v>0</v>
      </c>
      <c r="L8" s="33">
        <f>'1A-Bilant'!L40</f>
        <v>0</v>
      </c>
      <c r="M8" s="33">
        <f>'1A-Bilant'!M40</f>
        <v>0</v>
      </c>
      <c r="N8" s="33">
        <f>'1A-Bilant'!N40</f>
        <v>0</v>
      </c>
      <c r="O8" s="27"/>
      <c r="P8" s="32" t="s">
        <v>99</v>
      </c>
      <c r="Q8" s="28" t="str">
        <f t="shared" si="0"/>
        <v/>
      </c>
      <c r="R8" s="28" t="str">
        <f t="shared" si="1"/>
        <v/>
      </c>
      <c r="S8" s="28" t="str">
        <f t="shared" si="1"/>
        <v/>
      </c>
      <c r="T8" s="28" t="str">
        <f t="shared" si="1"/>
        <v/>
      </c>
      <c r="U8" s="28" t="str">
        <f t="shared" si="1"/>
        <v/>
      </c>
      <c r="V8" s="28" t="str">
        <f t="shared" si="1"/>
        <v/>
      </c>
      <c r="W8" s="28" t="str">
        <f t="shared" si="1"/>
        <v/>
      </c>
      <c r="X8" s="28" t="str">
        <f t="shared" si="1"/>
        <v/>
      </c>
      <c r="Y8" s="28" t="str">
        <f t="shared" si="1"/>
        <v/>
      </c>
      <c r="Z8" s="28" t="str">
        <f t="shared" si="1"/>
        <v/>
      </c>
      <c r="AA8" s="28" t="str">
        <f t="shared" si="1"/>
        <v/>
      </c>
      <c r="AB8" s="28" t="str">
        <f t="shared" si="1"/>
        <v/>
      </c>
      <c r="AC8" s="28" t="str">
        <f t="shared" si="1"/>
        <v/>
      </c>
      <c r="AD8" s="23"/>
      <c r="AE8" s="23"/>
      <c r="AF8" s="22"/>
      <c r="AG8" s="32" t="s">
        <v>99</v>
      </c>
      <c r="AH8" s="28" t="str">
        <f t="shared" si="2"/>
        <v/>
      </c>
      <c r="AI8" s="28" t="str">
        <f t="shared" si="3"/>
        <v/>
      </c>
      <c r="AJ8" s="28" t="str">
        <f t="shared" si="3"/>
        <v/>
      </c>
      <c r="AK8" s="28" t="str">
        <f t="shared" si="3"/>
        <v/>
      </c>
      <c r="AL8" s="28" t="str">
        <f t="shared" si="3"/>
        <v/>
      </c>
      <c r="AM8" s="28" t="str">
        <f t="shared" si="3"/>
        <v/>
      </c>
      <c r="AN8" s="28" t="str">
        <f t="shared" si="3"/>
        <v/>
      </c>
      <c r="AO8" s="28" t="str">
        <f t="shared" si="3"/>
        <v/>
      </c>
      <c r="AP8" s="28" t="str">
        <f t="shared" si="3"/>
        <v/>
      </c>
      <c r="AQ8" s="28" t="str">
        <f t="shared" si="3"/>
        <v/>
      </c>
      <c r="AR8" s="28" t="str">
        <f t="shared" si="3"/>
        <v/>
      </c>
      <c r="AS8" s="28" t="str">
        <f t="shared" si="3"/>
        <v/>
      </c>
    </row>
    <row r="9" spans="1:45" s="31" customFormat="1" ht="15" x14ac:dyDescent="0.3">
      <c r="A9" s="32" t="s">
        <v>79</v>
      </c>
      <c r="B9" s="33">
        <f>'1A-Bilant'!B37+'1A-Bilant'!B38</f>
        <v>0</v>
      </c>
      <c r="C9" s="33">
        <f>'1A-Bilant'!C37+'1A-Bilant'!C38</f>
        <v>0</v>
      </c>
      <c r="D9" s="33">
        <f>'1A-Bilant'!D37+'1A-Bilant'!D38</f>
        <v>0</v>
      </c>
      <c r="E9" s="33">
        <f>'1A-Bilant'!E37+'1A-Bilant'!E38</f>
        <v>0</v>
      </c>
      <c r="F9" s="33">
        <f>'1A-Bilant'!F37+'1A-Bilant'!F38</f>
        <v>0</v>
      </c>
      <c r="G9" s="33">
        <f>'1A-Bilant'!G37+'1A-Bilant'!G38</f>
        <v>0</v>
      </c>
      <c r="H9" s="33">
        <f>'1A-Bilant'!H37+'1A-Bilant'!H38</f>
        <v>0</v>
      </c>
      <c r="I9" s="33">
        <f>'1A-Bilant'!I37+'1A-Bilant'!I38</f>
        <v>0</v>
      </c>
      <c r="J9" s="33">
        <f>'1A-Bilant'!J37+'1A-Bilant'!J38</f>
        <v>0</v>
      </c>
      <c r="K9" s="33">
        <f>'1A-Bilant'!K37+'1A-Bilant'!K38</f>
        <v>0</v>
      </c>
      <c r="L9" s="33">
        <f>'1A-Bilant'!L37+'1A-Bilant'!L38</f>
        <v>0</v>
      </c>
      <c r="M9" s="33">
        <f>'1A-Bilant'!M37+'1A-Bilant'!M38</f>
        <v>0</v>
      </c>
      <c r="N9" s="33">
        <f>'1A-Bilant'!N37+'1A-Bilant'!N38</f>
        <v>0</v>
      </c>
      <c r="O9" s="27"/>
      <c r="P9" s="32" t="s">
        <v>79</v>
      </c>
      <c r="Q9" s="28" t="str">
        <f t="shared" si="0"/>
        <v/>
      </c>
      <c r="R9" s="28" t="str">
        <f t="shared" si="1"/>
        <v/>
      </c>
      <c r="S9" s="28" t="str">
        <f t="shared" si="1"/>
        <v/>
      </c>
      <c r="T9" s="28" t="str">
        <f t="shared" si="1"/>
        <v/>
      </c>
      <c r="U9" s="28" t="str">
        <f t="shared" si="1"/>
        <v/>
      </c>
      <c r="V9" s="28" t="str">
        <f t="shared" si="1"/>
        <v/>
      </c>
      <c r="W9" s="28" t="str">
        <f t="shared" si="1"/>
        <v/>
      </c>
      <c r="X9" s="28" t="str">
        <f t="shared" si="1"/>
        <v/>
      </c>
      <c r="Y9" s="28" t="str">
        <f t="shared" si="1"/>
        <v/>
      </c>
      <c r="Z9" s="28" t="str">
        <f t="shared" si="1"/>
        <v/>
      </c>
      <c r="AA9" s="28" t="str">
        <f t="shared" si="1"/>
        <v/>
      </c>
      <c r="AB9" s="28" t="str">
        <f t="shared" si="1"/>
        <v/>
      </c>
      <c r="AC9" s="28" t="str">
        <f t="shared" si="1"/>
        <v/>
      </c>
      <c r="AD9" s="23"/>
      <c r="AE9" s="23"/>
      <c r="AF9" s="22"/>
      <c r="AG9" s="32" t="s">
        <v>79</v>
      </c>
      <c r="AH9" s="28" t="str">
        <f t="shared" si="2"/>
        <v/>
      </c>
      <c r="AI9" s="28" t="str">
        <f t="shared" si="3"/>
        <v/>
      </c>
      <c r="AJ9" s="28" t="str">
        <f t="shared" si="3"/>
        <v/>
      </c>
      <c r="AK9" s="28" t="str">
        <f t="shared" si="3"/>
        <v/>
      </c>
      <c r="AL9" s="28" t="str">
        <f t="shared" si="3"/>
        <v/>
      </c>
      <c r="AM9" s="28" t="str">
        <f t="shared" si="3"/>
        <v/>
      </c>
      <c r="AN9" s="28" t="str">
        <f t="shared" si="3"/>
        <v/>
      </c>
      <c r="AO9" s="28" t="str">
        <f t="shared" si="3"/>
        <v/>
      </c>
      <c r="AP9" s="28" t="str">
        <f t="shared" si="3"/>
        <v/>
      </c>
      <c r="AQ9" s="28" t="str">
        <f t="shared" si="3"/>
        <v/>
      </c>
      <c r="AR9" s="28" t="str">
        <f t="shared" si="3"/>
        <v/>
      </c>
      <c r="AS9" s="28" t="str">
        <f t="shared" si="3"/>
        <v/>
      </c>
    </row>
    <row r="10" spans="1:45" s="31" customFormat="1" ht="15" x14ac:dyDescent="0.3">
      <c r="A10" s="25" t="s">
        <v>84</v>
      </c>
      <c r="B10" s="26">
        <f>B4+B5</f>
        <v>0</v>
      </c>
      <c r="C10" s="26">
        <f t="shared" ref="C10:N10" si="5">C4+C5</f>
        <v>0</v>
      </c>
      <c r="D10" s="26">
        <f t="shared" si="5"/>
        <v>0</v>
      </c>
      <c r="E10" s="26">
        <f t="shared" si="5"/>
        <v>0</v>
      </c>
      <c r="F10" s="26">
        <f t="shared" si="5"/>
        <v>0</v>
      </c>
      <c r="G10" s="26">
        <f t="shared" si="5"/>
        <v>0</v>
      </c>
      <c r="H10" s="26">
        <f t="shared" si="5"/>
        <v>0</v>
      </c>
      <c r="I10" s="26">
        <f>I4+I5</f>
        <v>0</v>
      </c>
      <c r="J10" s="26">
        <f t="shared" si="5"/>
        <v>0</v>
      </c>
      <c r="K10" s="26">
        <f t="shared" si="5"/>
        <v>0</v>
      </c>
      <c r="L10" s="26">
        <f t="shared" si="5"/>
        <v>0</v>
      </c>
      <c r="M10" s="26">
        <f t="shared" si="5"/>
        <v>0</v>
      </c>
      <c r="N10" s="26">
        <f t="shared" si="5"/>
        <v>0</v>
      </c>
      <c r="O10" s="27"/>
      <c r="P10" s="25" t="s">
        <v>84</v>
      </c>
      <c r="Q10" s="29" t="str">
        <f t="shared" si="0"/>
        <v/>
      </c>
      <c r="R10" s="29" t="str">
        <f t="shared" si="1"/>
        <v/>
      </c>
      <c r="S10" s="29" t="str">
        <f t="shared" si="1"/>
        <v/>
      </c>
      <c r="T10" s="29" t="str">
        <f t="shared" si="1"/>
        <v/>
      </c>
      <c r="U10" s="29" t="str">
        <f t="shared" si="1"/>
        <v/>
      </c>
      <c r="V10" s="29" t="str">
        <f t="shared" si="1"/>
        <v/>
      </c>
      <c r="W10" s="29" t="str">
        <f t="shared" si="1"/>
        <v/>
      </c>
      <c r="X10" s="29" t="str">
        <f t="shared" si="1"/>
        <v/>
      </c>
      <c r="Y10" s="29" t="str">
        <f t="shared" si="1"/>
        <v/>
      </c>
      <c r="Z10" s="29" t="str">
        <f t="shared" si="1"/>
        <v/>
      </c>
      <c r="AA10" s="29" t="str">
        <f t="shared" si="1"/>
        <v/>
      </c>
      <c r="AB10" s="29" t="str">
        <f t="shared" si="1"/>
        <v/>
      </c>
      <c r="AC10" s="29" t="str">
        <f t="shared" si="1"/>
        <v/>
      </c>
      <c r="AD10" s="36"/>
      <c r="AE10" s="36"/>
      <c r="AF10" s="27"/>
      <c r="AG10" s="25" t="s">
        <v>84</v>
      </c>
      <c r="AH10" s="29" t="str">
        <f t="shared" si="2"/>
        <v/>
      </c>
      <c r="AI10" s="29" t="str">
        <f t="shared" si="3"/>
        <v/>
      </c>
      <c r="AJ10" s="29" t="str">
        <f t="shared" si="3"/>
        <v/>
      </c>
      <c r="AK10" s="29" t="str">
        <f t="shared" si="3"/>
        <v/>
      </c>
      <c r="AL10" s="29" t="str">
        <f t="shared" si="3"/>
        <v/>
      </c>
      <c r="AM10" s="29" t="str">
        <f t="shared" si="3"/>
        <v/>
      </c>
      <c r="AN10" s="29" t="str">
        <f t="shared" si="3"/>
        <v/>
      </c>
      <c r="AO10" s="29" t="str">
        <f t="shared" si="3"/>
        <v/>
      </c>
      <c r="AP10" s="29" t="str">
        <f t="shared" si="3"/>
        <v/>
      </c>
      <c r="AQ10" s="29" t="str">
        <f t="shared" si="3"/>
        <v/>
      </c>
      <c r="AR10" s="29" t="str">
        <f t="shared" si="3"/>
        <v/>
      </c>
      <c r="AS10" s="29" t="str">
        <f t="shared" si="3"/>
        <v/>
      </c>
    </row>
    <row r="11" spans="1:45" s="31" customFormat="1" ht="15" x14ac:dyDescent="0.3">
      <c r="A11" s="25" t="s">
        <v>85</v>
      </c>
      <c r="B11" s="26">
        <f>SUM(B12:B15)</f>
        <v>0</v>
      </c>
      <c r="C11" s="26">
        <f t="shared" ref="C11:N11" si="6">SUM(C12:C15)</f>
        <v>0</v>
      </c>
      <c r="D11" s="26">
        <f t="shared" si="6"/>
        <v>0</v>
      </c>
      <c r="E11" s="26">
        <f t="shared" si="6"/>
        <v>0</v>
      </c>
      <c r="F11" s="26">
        <f t="shared" si="6"/>
        <v>0</v>
      </c>
      <c r="G11" s="26">
        <f t="shared" si="6"/>
        <v>0</v>
      </c>
      <c r="H11" s="26">
        <f t="shared" si="6"/>
        <v>0</v>
      </c>
      <c r="I11" s="26">
        <f t="shared" si="6"/>
        <v>0</v>
      </c>
      <c r="J11" s="26">
        <f t="shared" si="6"/>
        <v>0</v>
      </c>
      <c r="K11" s="26">
        <f t="shared" si="6"/>
        <v>0</v>
      </c>
      <c r="L11" s="26">
        <f t="shared" si="6"/>
        <v>0</v>
      </c>
      <c r="M11" s="26">
        <f t="shared" si="6"/>
        <v>0</v>
      </c>
      <c r="N11" s="26">
        <f t="shared" si="6"/>
        <v>0</v>
      </c>
      <c r="O11" s="27"/>
      <c r="P11" s="25" t="s">
        <v>85</v>
      </c>
      <c r="Q11" s="29" t="str">
        <f t="shared" si="0"/>
        <v/>
      </c>
      <c r="R11" s="29" t="str">
        <f t="shared" si="1"/>
        <v/>
      </c>
      <c r="S11" s="29" t="str">
        <f t="shared" si="1"/>
        <v/>
      </c>
      <c r="T11" s="29" t="str">
        <f t="shared" si="1"/>
        <v/>
      </c>
      <c r="U11" s="29" t="str">
        <f t="shared" si="1"/>
        <v/>
      </c>
      <c r="V11" s="29" t="str">
        <f t="shared" si="1"/>
        <v/>
      </c>
      <c r="W11" s="29" t="str">
        <f t="shared" si="1"/>
        <v/>
      </c>
      <c r="X11" s="29" t="str">
        <f t="shared" si="1"/>
        <v/>
      </c>
      <c r="Y11" s="29" t="str">
        <f t="shared" si="1"/>
        <v/>
      </c>
      <c r="Z11" s="29" t="str">
        <f t="shared" si="1"/>
        <v/>
      </c>
      <c r="AA11" s="29" t="str">
        <f t="shared" si="1"/>
        <v/>
      </c>
      <c r="AB11" s="29" t="str">
        <f t="shared" si="1"/>
        <v/>
      </c>
      <c r="AC11" s="29" t="str">
        <f t="shared" si="1"/>
        <v/>
      </c>
      <c r="AD11" s="36"/>
      <c r="AE11" s="36"/>
      <c r="AF11" s="27"/>
      <c r="AG11" s="25" t="s">
        <v>85</v>
      </c>
      <c r="AH11" s="29" t="str">
        <f t="shared" si="2"/>
        <v/>
      </c>
      <c r="AI11" s="29" t="str">
        <f t="shared" si="3"/>
        <v/>
      </c>
      <c r="AJ11" s="29" t="str">
        <f t="shared" si="3"/>
        <v/>
      </c>
      <c r="AK11" s="29" t="str">
        <f t="shared" si="3"/>
        <v/>
      </c>
      <c r="AL11" s="29" t="str">
        <f t="shared" si="3"/>
        <v/>
      </c>
      <c r="AM11" s="29" t="str">
        <f t="shared" si="3"/>
        <v/>
      </c>
      <c r="AN11" s="29" t="str">
        <f t="shared" si="3"/>
        <v/>
      </c>
      <c r="AO11" s="29" t="str">
        <f t="shared" si="3"/>
        <v/>
      </c>
      <c r="AP11" s="29" t="str">
        <f t="shared" si="3"/>
        <v/>
      </c>
      <c r="AQ11" s="29" t="str">
        <f t="shared" si="3"/>
        <v/>
      </c>
      <c r="AR11" s="29" t="str">
        <f t="shared" si="3"/>
        <v/>
      </c>
      <c r="AS11" s="29" t="str">
        <f t="shared" si="3"/>
        <v/>
      </c>
    </row>
    <row r="12" spans="1:45" s="34" customFormat="1" ht="15.5" x14ac:dyDescent="0.3">
      <c r="A12" s="32" t="s">
        <v>87</v>
      </c>
      <c r="B12" s="33">
        <f>'1A-Bilant'!B44+'1A-Bilant'!B45</f>
        <v>0</v>
      </c>
      <c r="C12" s="33">
        <f>'1A-Bilant'!C44+'1A-Bilant'!C45</f>
        <v>0</v>
      </c>
      <c r="D12" s="33">
        <f>'1A-Bilant'!D44+'1A-Bilant'!D45</f>
        <v>0</v>
      </c>
      <c r="E12" s="33">
        <f>'1A-Bilant'!E44+'1A-Bilant'!E45</f>
        <v>0</v>
      </c>
      <c r="F12" s="33">
        <f>'1A-Bilant'!F44+'1A-Bilant'!F45</f>
        <v>0</v>
      </c>
      <c r="G12" s="33">
        <f>'1A-Bilant'!G44+'1A-Bilant'!G45</f>
        <v>0</v>
      </c>
      <c r="H12" s="33">
        <f>'1A-Bilant'!H44+'1A-Bilant'!H45</f>
        <v>0</v>
      </c>
      <c r="I12" s="33">
        <f>'1A-Bilant'!I44+'1A-Bilant'!I45</f>
        <v>0</v>
      </c>
      <c r="J12" s="33">
        <f>'1A-Bilant'!J44+'1A-Bilant'!J45</f>
        <v>0</v>
      </c>
      <c r="K12" s="33">
        <f>'1A-Bilant'!K44+'1A-Bilant'!K45</f>
        <v>0</v>
      </c>
      <c r="L12" s="33">
        <f>'1A-Bilant'!L44+'1A-Bilant'!L45</f>
        <v>0</v>
      </c>
      <c r="M12" s="33">
        <f>'1A-Bilant'!M44+'1A-Bilant'!M45</f>
        <v>0</v>
      </c>
      <c r="N12" s="33">
        <f>'1A-Bilant'!N44+'1A-Bilant'!N45</f>
        <v>0</v>
      </c>
      <c r="O12" s="22"/>
      <c r="P12" s="32" t="s">
        <v>87</v>
      </c>
      <c r="Q12" s="28" t="str">
        <f t="shared" si="0"/>
        <v/>
      </c>
      <c r="R12" s="28" t="str">
        <f t="shared" si="1"/>
        <v/>
      </c>
      <c r="S12" s="28" t="str">
        <f t="shared" si="1"/>
        <v/>
      </c>
      <c r="T12" s="28" t="str">
        <f t="shared" si="1"/>
        <v/>
      </c>
      <c r="U12" s="28" t="str">
        <f t="shared" si="1"/>
        <v/>
      </c>
      <c r="V12" s="28" t="str">
        <f t="shared" si="1"/>
        <v/>
      </c>
      <c r="W12" s="28" t="str">
        <f t="shared" si="1"/>
        <v/>
      </c>
      <c r="X12" s="28" t="str">
        <f t="shared" si="1"/>
        <v/>
      </c>
      <c r="Y12" s="28" t="str">
        <f t="shared" si="1"/>
        <v/>
      </c>
      <c r="Z12" s="28" t="str">
        <f t="shared" si="1"/>
        <v/>
      </c>
      <c r="AA12" s="28" t="str">
        <f t="shared" si="1"/>
        <v/>
      </c>
      <c r="AB12" s="28" t="str">
        <f t="shared" si="1"/>
        <v/>
      </c>
      <c r="AC12" s="28" t="str">
        <f t="shared" si="1"/>
        <v/>
      </c>
      <c r="AD12" s="23"/>
      <c r="AE12" s="23"/>
      <c r="AF12" s="22"/>
      <c r="AG12" s="32" t="s">
        <v>87</v>
      </c>
      <c r="AH12" s="28" t="str">
        <f t="shared" si="2"/>
        <v/>
      </c>
      <c r="AI12" s="28" t="str">
        <f t="shared" si="3"/>
        <v/>
      </c>
      <c r="AJ12" s="28" t="str">
        <f t="shared" si="3"/>
        <v/>
      </c>
      <c r="AK12" s="28" t="str">
        <f t="shared" si="3"/>
        <v/>
      </c>
      <c r="AL12" s="28" t="str">
        <f t="shared" si="3"/>
        <v/>
      </c>
      <c r="AM12" s="28" t="str">
        <f t="shared" si="3"/>
        <v/>
      </c>
      <c r="AN12" s="28" t="str">
        <f t="shared" si="3"/>
        <v/>
      </c>
      <c r="AO12" s="28" t="str">
        <f t="shared" si="3"/>
        <v/>
      </c>
      <c r="AP12" s="28" t="str">
        <f t="shared" si="3"/>
        <v/>
      </c>
      <c r="AQ12" s="28" t="str">
        <f t="shared" si="3"/>
        <v/>
      </c>
      <c r="AR12" s="28" t="str">
        <f t="shared" si="3"/>
        <v/>
      </c>
      <c r="AS12" s="28" t="str">
        <f t="shared" si="3"/>
        <v/>
      </c>
    </row>
    <row r="13" spans="1:45" s="34" customFormat="1" ht="15.5" x14ac:dyDescent="0.3">
      <c r="A13" s="32" t="s">
        <v>19</v>
      </c>
      <c r="B13" s="33">
        <f>'1A-Bilant'!B47+'1A-Bilant'!B48</f>
        <v>0</v>
      </c>
      <c r="C13" s="33">
        <f>'1A-Bilant'!C47+'1A-Bilant'!C48</f>
        <v>0</v>
      </c>
      <c r="D13" s="33">
        <f>'1A-Bilant'!D47+'1A-Bilant'!D48</f>
        <v>0</v>
      </c>
      <c r="E13" s="33">
        <f>'1A-Bilant'!E47+'1A-Bilant'!E48</f>
        <v>0</v>
      </c>
      <c r="F13" s="33">
        <f>'1A-Bilant'!F47+'1A-Bilant'!F48</f>
        <v>0</v>
      </c>
      <c r="G13" s="33">
        <f>'1A-Bilant'!G47+'1A-Bilant'!G48</f>
        <v>0</v>
      </c>
      <c r="H13" s="33">
        <f>'1A-Bilant'!H47+'1A-Bilant'!H48</f>
        <v>0</v>
      </c>
      <c r="I13" s="33">
        <f>'1A-Bilant'!I47+'1A-Bilant'!I48</f>
        <v>0</v>
      </c>
      <c r="J13" s="33">
        <f>'1A-Bilant'!J47+'1A-Bilant'!J48</f>
        <v>0</v>
      </c>
      <c r="K13" s="33">
        <f>'1A-Bilant'!K47+'1A-Bilant'!K48</f>
        <v>0</v>
      </c>
      <c r="L13" s="33">
        <f>'1A-Bilant'!L47+'1A-Bilant'!L48</f>
        <v>0</v>
      </c>
      <c r="M13" s="33">
        <f>'1A-Bilant'!M47+'1A-Bilant'!M48</f>
        <v>0</v>
      </c>
      <c r="N13" s="33">
        <f>'1A-Bilant'!N47+'1A-Bilant'!N48</f>
        <v>0</v>
      </c>
      <c r="O13" s="22"/>
      <c r="P13" s="32" t="s">
        <v>19</v>
      </c>
      <c r="Q13" s="28" t="str">
        <f t="shared" si="0"/>
        <v/>
      </c>
      <c r="R13" s="28" t="str">
        <f t="shared" si="1"/>
        <v/>
      </c>
      <c r="S13" s="28" t="str">
        <f t="shared" si="1"/>
        <v/>
      </c>
      <c r="T13" s="28" t="str">
        <f t="shared" si="1"/>
        <v/>
      </c>
      <c r="U13" s="28" t="str">
        <f t="shared" si="1"/>
        <v/>
      </c>
      <c r="V13" s="28" t="str">
        <f t="shared" si="1"/>
        <v/>
      </c>
      <c r="W13" s="28" t="str">
        <f t="shared" si="1"/>
        <v/>
      </c>
      <c r="X13" s="28" t="str">
        <f t="shared" si="1"/>
        <v/>
      </c>
      <c r="Y13" s="28" t="str">
        <f t="shared" si="1"/>
        <v/>
      </c>
      <c r="Z13" s="28" t="str">
        <f t="shared" si="1"/>
        <v/>
      </c>
      <c r="AA13" s="28" t="str">
        <f t="shared" si="1"/>
        <v/>
      </c>
      <c r="AB13" s="28" t="str">
        <f t="shared" si="1"/>
        <v/>
      </c>
      <c r="AC13" s="28" t="str">
        <f t="shared" si="1"/>
        <v/>
      </c>
      <c r="AD13" s="23"/>
      <c r="AE13" s="23"/>
      <c r="AF13" s="22"/>
      <c r="AG13" s="32" t="s">
        <v>19</v>
      </c>
      <c r="AH13" s="28" t="str">
        <f t="shared" si="2"/>
        <v/>
      </c>
      <c r="AI13" s="28" t="str">
        <f t="shared" si="3"/>
        <v/>
      </c>
      <c r="AJ13" s="28" t="str">
        <f t="shared" si="3"/>
        <v/>
      </c>
      <c r="AK13" s="28" t="str">
        <f t="shared" si="3"/>
        <v/>
      </c>
      <c r="AL13" s="28" t="str">
        <f t="shared" si="3"/>
        <v/>
      </c>
      <c r="AM13" s="28" t="str">
        <f t="shared" si="3"/>
        <v/>
      </c>
      <c r="AN13" s="28" t="str">
        <f t="shared" si="3"/>
        <v/>
      </c>
      <c r="AO13" s="28" t="str">
        <f t="shared" si="3"/>
        <v/>
      </c>
      <c r="AP13" s="28" t="str">
        <f t="shared" si="3"/>
        <v/>
      </c>
      <c r="AQ13" s="28" t="str">
        <f t="shared" si="3"/>
        <v/>
      </c>
      <c r="AR13" s="28" t="str">
        <f t="shared" si="3"/>
        <v/>
      </c>
      <c r="AS13" s="28" t="str">
        <f t="shared" si="3"/>
        <v/>
      </c>
    </row>
    <row r="14" spans="1:45" s="34" customFormat="1" ht="15.5" x14ac:dyDescent="0.3">
      <c r="A14" s="32" t="s">
        <v>86</v>
      </c>
      <c r="B14" s="33">
        <f>'1A-Bilant'!B46+'1A-Bilant'!B49+'1A-Bilant'!B50+'1A-Bilant'!B51</f>
        <v>0</v>
      </c>
      <c r="C14" s="33">
        <f>'1A-Bilant'!C46+'1A-Bilant'!C49+'1A-Bilant'!C50+'1A-Bilant'!C51</f>
        <v>0</v>
      </c>
      <c r="D14" s="33">
        <f>'1A-Bilant'!D46+'1A-Bilant'!D49+'1A-Bilant'!D50+'1A-Bilant'!D51</f>
        <v>0</v>
      </c>
      <c r="E14" s="33">
        <f>'1A-Bilant'!E46+'1A-Bilant'!E49+'1A-Bilant'!E50+'1A-Bilant'!E51</f>
        <v>0</v>
      </c>
      <c r="F14" s="33">
        <f>'1A-Bilant'!F46+'1A-Bilant'!F49+'1A-Bilant'!F50+'1A-Bilant'!F51</f>
        <v>0</v>
      </c>
      <c r="G14" s="33">
        <f>'1A-Bilant'!G46+'1A-Bilant'!G49+'1A-Bilant'!G50+'1A-Bilant'!G51</f>
        <v>0</v>
      </c>
      <c r="H14" s="33">
        <f>'1A-Bilant'!H46+'1A-Bilant'!H49+'1A-Bilant'!H50+'1A-Bilant'!H51</f>
        <v>0</v>
      </c>
      <c r="I14" s="33">
        <f>'1A-Bilant'!I46+'1A-Bilant'!I49+'1A-Bilant'!I50+'1A-Bilant'!I51</f>
        <v>0</v>
      </c>
      <c r="J14" s="33">
        <f>'1A-Bilant'!J46+'1A-Bilant'!J49+'1A-Bilant'!J50+'1A-Bilant'!J51</f>
        <v>0</v>
      </c>
      <c r="K14" s="33">
        <f>'1A-Bilant'!K46+'1A-Bilant'!K49+'1A-Bilant'!K50+'1A-Bilant'!K51</f>
        <v>0</v>
      </c>
      <c r="L14" s="33">
        <f>'1A-Bilant'!L46+'1A-Bilant'!L49+'1A-Bilant'!L50+'1A-Bilant'!L51</f>
        <v>0</v>
      </c>
      <c r="M14" s="33">
        <f>'1A-Bilant'!M46+'1A-Bilant'!M49+'1A-Bilant'!M50+'1A-Bilant'!M51</f>
        <v>0</v>
      </c>
      <c r="N14" s="33">
        <f>'1A-Bilant'!N46+'1A-Bilant'!N49+'1A-Bilant'!N50+'1A-Bilant'!N51</f>
        <v>0</v>
      </c>
      <c r="O14" s="22"/>
      <c r="P14" s="32" t="s">
        <v>86</v>
      </c>
      <c r="Q14" s="28" t="str">
        <f t="shared" si="0"/>
        <v/>
      </c>
      <c r="R14" s="28" t="str">
        <f t="shared" si="1"/>
        <v/>
      </c>
      <c r="S14" s="28" t="str">
        <f t="shared" si="1"/>
        <v/>
      </c>
      <c r="T14" s="28" t="str">
        <f t="shared" si="1"/>
        <v/>
      </c>
      <c r="U14" s="28" t="str">
        <f t="shared" si="1"/>
        <v/>
      </c>
      <c r="V14" s="28" t="str">
        <f t="shared" si="1"/>
        <v/>
      </c>
      <c r="W14" s="28" t="str">
        <f t="shared" si="1"/>
        <v/>
      </c>
      <c r="X14" s="28" t="str">
        <f t="shared" si="1"/>
        <v/>
      </c>
      <c r="Y14" s="28" t="str">
        <f t="shared" si="1"/>
        <v/>
      </c>
      <c r="Z14" s="28" t="str">
        <f t="shared" si="1"/>
        <v/>
      </c>
      <c r="AA14" s="28" t="str">
        <f t="shared" si="1"/>
        <v/>
      </c>
      <c r="AB14" s="28" t="str">
        <f t="shared" si="1"/>
        <v/>
      </c>
      <c r="AC14" s="28" t="str">
        <f t="shared" si="1"/>
        <v/>
      </c>
      <c r="AD14" s="23"/>
      <c r="AE14" s="23"/>
      <c r="AF14" s="22"/>
      <c r="AG14" s="32" t="s">
        <v>86</v>
      </c>
      <c r="AH14" s="28" t="str">
        <f t="shared" si="2"/>
        <v/>
      </c>
      <c r="AI14" s="28" t="str">
        <f t="shared" si="3"/>
        <v/>
      </c>
      <c r="AJ14" s="28" t="str">
        <f t="shared" si="3"/>
        <v/>
      </c>
      <c r="AK14" s="28" t="str">
        <f t="shared" si="3"/>
        <v/>
      </c>
      <c r="AL14" s="28" t="str">
        <f t="shared" si="3"/>
        <v/>
      </c>
      <c r="AM14" s="28" t="str">
        <f t="shared" si="3"/>
        <v/>
      </c>
      <c r="AN14" s="28" t="str">
        <f t="shared" si="3"/>
        <v/>
      </c>
      <c r="AO14" s="28" t="str">
        <f t="shared" si="3"/>
        <v/>
      </c>
      <c r="AP14" s="28" t="str">
        <f t="shared" si="3"/>
        <v/>
      </c>
      <c r="AQ14" s="28" t="str">
        <f t="shared" si="3"/>
        <v/>
      </c>
      <c r="AR14" s="28" t="str">
        <f t="shared" si="3"/>
        <v/>
      </c>
      <c r="AS14" s="28" t="str">
        <f t="shared" si="3"/>
        <v/>
      </c>
    </row>
    <row r="15" spans="1:45" s="34" customFormat="1" ht="15.5" x14ac:dyDescent="0.3">
      <c r="A15" s="32" t="s">
        <v>92</v>
      </c>
      <c r="B15" s="33">
        <f>'1A-Bilant'!B66</f>
        <v>0</v>
      </c>
      <c r="C15" s="33">
        <f>'1A-Bilant'!C66</f>
        <v>0</v>
      </c>
      <c r="D15" s="33">
        <f>'1A-Bilant'!D66</f>
        <v>0</v>
      </c>
      <c r="E15" s="33">
        <f>'1A-Bilant'!E66</f>
        <v>0</v>
      </c>
      <c r="F15" s="33">
        <f>'1A-Bilant'!F66</f>
        <v>0</v>
      </c>
      <c r="G15" s="33">
        <f>'1A-Bilant'!G66</f>
        <v>0</v>
      </c>
      <c r="H15" s="33">
        <f>'1A-Bilant'!H66</f>
        <v>0</v>
      </c>
      <c r="I15" s="33">
        <f>'1A-Bilant'!I66</f>
        <v>0</v>
      </c>
      <c r="J15" s="33">
        <f>'1A-Bilant'!J66</f>
        <v>0</v>
      </c>
      <c r="K15" s="33">
        <f>'1A-Bilant'!K66</f>
        <v>0</v>
      </c>
      <c r="L15" s="33">
        <f>'1A-Bilant'!L66</f>
        <v>0</v>
      </c>
      <c r="M15" s="33">
        <f>'1A-Bilant'!M66</f>
        <v>0</v>
      </c>
      <c r="N15" s="33">
        <f>'1A-Bilant'!N66</f>
        <v>0</v>
      </c>
      <c r="O15" s="22"/>
      <c r="P15" s="32" t="s">
        <v>92</v>
      </c>
      <c r="Q15" s="28" t="str">
        <f t="shared" si="0"/>
        <v/>
      </c>
      <c r="R15" s="28" t="str">
        <f t="shared" si="1"/>
        <v/>
      </c>
      <c r="S15" s="28" t="str">
        <f t="shared" si="1"/>
        <v/>
      </c>
      <c r="T15" s="28" t="str">
        <f t="shared" si="1"/>
        <v/>
      </c>
      <c r="U15" s="28" t="str">
        <f t="shared" si="1"/>
        <v/>
      </c>
      <c r="V15" s="28" t="str">
        <f t="shared" si="1"/>
        <v/>
      </c>
      <c r="W15" s="28" t="str">
        <f t="shared" si="1"/>
        <v/>
      </c>
      <c r="X15" s="28" t="str">
        <f t="shared" si="1"/>
        <v/>
      </c>
      <c r="Y15" s="28" t="str">
        <f t="shared" si="1"/>
        <v/>
      </c>
      <c r="Z15" s="28" t="str">
        <f t="shared" si="1"/>
        <v/>
      </c>
      <c r="AA15" s="28" t="str">
        <f t="shared" si="1"/>
        <v/>
      </c>
      <c r="AB15" s="28" t="str">
        <f t="shared" si="1"/>
        <v/>
      </c>
      <c r="AC15" s="28" t="str">
        <f t="shared" si="1"/>
        <v/>
      </c>
      <c r="AD15" s="23"/>
      <c r="AE15" s="23"/>
      <c r="AF15" s="22"/>
      <c r="AG15" s="32" t="s">
        <v>92</v>
      </c>
      <c r="AH15" s="28" t="str">
        <f t="shared" si="2"/>
        <v/>
      </c>
      <c r="AI15" s="28" t="str">
        <f t="shared" si="3"/>
        <v/>
      </c>
      <c r="AJ15" s="28" t="str">
        <f t="shared" si="3"/>
        <v/>
      </c>
      <c r="AK15" s="28" t="str">
        <f t="shared" si="3"/>
        <v/>
      </c>
      <c r="AL15" s="28" t="str">
        <f t="shared" si="3"/>
        <v/>
      </c>
      <c r="AM15" s="28" t="str">
        <f t="shared" si="3"/>
        <v/>
      </c>
      <c r="AN15" s="28" t="str">
        <f t="shared" si="3"/>
        <v/>
      </c>
      <c r="AO15" s="28" t="str">
        <f t="shared" si="3"/>
        <v/>
      </c>
      <c r="AP15" s="28" t="str">
        <f t="shared" si="3"/>
        <v/>
      </c>
      <c r="AQ15" s="28" t="str">
        <f t="shared" si="3"/>
        <v/>
      </c>
      <c r="AR15" s="28" t="str">
        <f t="shared" si="3"/>
        <v/>
      </c>
      <c r="AS15" s="28" t="str">
        <f t="shared" si="3"/>
        <v/>
      </c>
    </row>
    <row r="16" spans="1:45" s="31" customFormat="1" ht="15" x14ac:dyDescent="0.3">
      <c r="A16" s="25" t="s">
        <v>88</v>
      </c>
      <c r="B16" s="26">
        <f>SUM(B17:B19)</f>
        <v>0</v>
      </c>
      <c r="C16" s="26">
        <f t="shared" ref="C16:N16" si="7">SUM(C17:C19)</f>
        <v>0</v>
      </c>
      <c r="D16" s="26">
        <f t="shared" si="7"/>
        <v>0</v>
      </c>
      <c r="E16" s="26">
        <f t="shared" si="7"/>
        <v>0</v>
      </c>
      <c r="F16" s="26">
        <f t="shared" si="7"/>
        <v>0</v>
      </c>
      <c r="G16" s="26">
        <f t="shared" si="7"/>
        <v>0</v>
      </c>
      <c r="H16" s="26">
        <f t="shared" si="7"/>
        <v>0</v>
      </c>
      <c r="I16" s="26">
        <f t="shared" si="7"/>
        <v>0</v>
      </c>
      <c r="J16" s="26">
        <f t="shared" si="7"/>
        <v>0</v>
      </c>
      <c r="K16" s="26">
        <f t="shared" si="7"/>
        <v>0</v>
      </c>
      <c r="L16" s="26">
        <f t="shared" si="7"/>
        <v>0</v>
      </c>
      <c r="M16" s="26">
        <f t="shared" si="7"/>
        <v>0</v>
      </c>
      <c r="N16" s="26">
        <f t="shared" si="7"/>
        <v>0</v>
      </c>
      <c r="O16" s="27"/>
      <c r="P16" s="25" t="s">
        <v>88</v>
      </c>
      <c r="Q16" s="29" t="str">
        <f t="shared" si="0"/>
        <v/>
      </c>
      <c r="R16" s="29" t="str">
        <f t="shared" si="1"/>
        <v/>
      </c>
      <c r="S16" s="29" t="str">
        <f t="shared" si="1"/>
        <v/>
      </c>
      <c r="T16" s="29" t="str">
        <f t="shared" si="1"/>
        <v/>
      </c>
      <c r="U16" s="29" t="str">
        <f t="shared" si="1"/>
        <v/>
      </c>
      <c r="V16" s="29" t="str">
        <f t="shared" si="1"/>
        <v/>
      </c>
      <c r="W16" s="29" t="str">
        <f t="shared" si="1"/>
        <v/>
      </c>
      <c r="X16" s="29" t="str">
        <f t="shared" si="1"/>
        <v/>
      </c>
      <c r="Y16" s="29" t="str">
        <f t="shared" si="1"/>
        <v/>
      </c>
      <c r="Z16" s="29" t="str">
        <f t="shared" si="1"/>
        <v/>
      </c>
      <c r="AA16" s="29" t="str">
        <f t="shared" si="1"/>
        <v/>
      </c>
      <c r="AB16" s="29" t="str">
        <f t="shared" si="1"/>
        <v/>
      </c>
      <c r="AC16" s="29" t="str">
        <f t="shared" si="1"/>
        <v/>
      </c>
      <c r="AD16" s="36"/>
      <c r="AE16" s="36"/>
      <c r="AF16" s="27"/>
      <c r="AG16" s="25" t="s">
        <v>88</v>
      </c>
      <c r="AH16" s="29" t="str">
        <f t="shared" si="2"/>
        <v/>
      </c>
      <c r="AI16" s="29" t="str">
        <f t="shared" si="3"/>
        <v/>
      </c>
      <c r="AJ16" s="29" t="str">
        <f t="shared" si="3"/>
        <v/>
      </c>
      <c r="AK16" s="29" t="str">
        <f t="shared" si="3"/>
        <v/>
      </c>
      <c r="AL16" s="29" t="str">
        <f t="shared" si="3"/>
        <v/>
      </c>
      <c r="AM16" s="29" t="str">
        <f t="shared" si="3"/>
        <v/>
      </c>
      <c r="AN16" s="29" t="str">
        <f t="shared" si="3"/>
        <v/>
      </c>
      <c r="AO16" s="29" t="str">
        <f t="shared" si="3"/>
        <v/>
      </c>
      <c r="AP16" s="29" t="str">
        <f t="shared" si="3"/>
        <v/>
      </c>
      <c r="AQ16" s="29" t="str">
        <f t="shared" si="3"/>
        <v/>
      </c>
      <c r="AR16" s="29" t="str">
        <f t="shared" si="3"/>
        <v/>
      </c>
      <c r="AS16" s="29" t="str">
        <f t="shared" si="3"/>
        <v/>
      </c>
    </row>
    <row r="17" spans="1:45" s="31" customFormat="1" ht="15" x14ac:dyDescent="0.3">
      <c r="A17" s="32" t="s">
        <v>89</v>
      </c>
      <c r="B17" s="33">
        <f>'1A-Bilant'!B56+'1A-Bilant'!B57</f>
        <v>0</v>
      </c>
      <c r="C17" s="33">
        <f>'1A-Bilant'!C56+'1A-Bilant'!C57</f>
        <v>0</v>
      </c>
      <c r="D17" s="33">
        <f>'1A-Bilant'!D56+'1A-Bilant'!D57</f>
        <v>0</v>
      </c>
      <c r="E17" s="33">
        <f>'1A-Bilant'!E56+'1A-Bilant'!E57</f>
        <v>0</v>
      </c>
      <c r="F17" s="33">
        <f>'1A-Bilant'!F56+'1A-Bilant'!F57</f>
        <v>0</v>
      </c>
      <c r="G17" s="33">
        <f>'1A-Bilant'!G56+'1A-Bilant'!G57</f>
        <v>0</v>
      </c>
      <c r="H17" s="33">
        <f>'1A-Bilant'!H56+'1A-Bilant'!H57</f>
        <v>0</v>
      </c>
      <c r="I17" s="33">
        <f>'1A-Bilant'!I56+'1A-Bilant'!I57</f>
        <v>0</v>
      </c>
      <c r="J17" s="33">
        <f>'1A-Bilant'!J56+'1A-Bilant'!J57</f>
        <v>0</v>
      </c>
      <c r="K17" s="33">
        <f>'1A-Bilant'!K56+'1A-Bilant'!K57</f>
        <v>0</v>
      </c>
      <c r="L17" s="33">
        <f>'1A-Bilant'!L56+'1A-Bilant'!L57</f>
        <v>0</v>
      </c>
      <c r="M17" s="33">
        <f>'1A-Bilant'!M56+'1A-Bilant'!M57</f>
        <v>0</v>
      </c>
      <c r="N17" s="33">
        <f>'1A-Bilant'!N56+'1A-Bilant'!N57</f>
        <v>0</v>
      </c>
      <c r="O17" s="27"/>
      <c r="P17" s="25" t="s">
        <v>89</v>
      </c>
      <c r="Q17" s="29" t="str">
        <f t="shared" si="0"/>
        <v/>
      </c>
      <c r="R17" s="29" t="str">
        <f t="shared" si="1"/>
        <v/>
      </c>
      <c r="S17" s="29" t="str">
        <f t="shared" si="1"/>
        <v/>
      </c>
      <c r="T17" s="29" t="str">
        <f t="shared" si="1"/>
        <v/>
      </c>
      <c r="U17" s="29" t="str">
        <f t="shared" si="1"/>
        <v/>
      </c>
      <c r="V17" s="29" t="str">
        <f t="shared" si="1"/>
        <v/>
      </c>
      <c r="W17" s="29" t="str">
        <f t="shared" si="1"/>
        <v/>
      </c>
      <c r="X17" s="29" t="str">
        <f t="shared" si="1"/>
        <v/>
      </c>
      <c r="Y17" s="29" t="str">
        <f t="shared" si="1"/>
        <v/>
      </c>
      <c r="Z17" s="29" t="str">
        <f t="shared" si="1"/>
        <v/>
      </c>
      <c r="AA17" s="29" t="str">
        <f t="shared" si="1"/>
        <v/>
      </c>
      <c r="AB17" s="29" t="str">
        <f t="shared" si="1"/>
        <v/>
      </c>
      <c r="AC17" s="29" t="str">
        <f t="shared" si="1"/>
        <v/>
      </c>
      <c r="AD17" s="36"/>
      <c r="AE17" s="36"/>
      <c r="AF17" s="27"/>
      <c r="AG17" s="25" t="s">
        <v>89</v>
      </c>
      <c r="AH17" s="29" t="str">
        <f t="shared" si="2"/>
        <v/>
      </c>
      <c r="AI17" s="29" t="str">
        <f t="shared" si="3"/>
        <v/>
      </c>
      <c r="AJ17" s="29" t="str">
        <f t="shared" si="3"/>
        <v/>
      </c>
      <c r="AK17" s="29" t="str">
        <f t="shared" si="3"/>
        <v/>
      </c>
      <c r="AL17" s="29" t="str">
        <f t="shared" si="3"/>
        <v/>
      </c>
      <c r="AM17" s="29" t="str">
        <f t="shared" si="3"/>
        <v/>
      </c>
      <c r="AN17" s="29" t="str">
        <f t="shared" si="3"/>
        <v/>
      </c>
      <c r="AO17" s="29" t="str">
        <f t="shared" si="3"/>
        <v/>
      </c>
      <c r="AP17" s="29" t="str">
        <f t="shared" si="3"/>
        <v/>
      </c>
      <c r="AQ17" s="29" t="str">
        <f t="shared" si="3"/>
        <v/>
      </c>
      <c r="AR17" s="29" t="str">
        <f t="shared" si="3"/>
        <v/>
      </c>
      <c r="AS17" s="29" t="str">
        <f t="shared" si="3"/>
        <v/>
      </c>
    </row>
    <row r="18" spans="1:45" s="34" customFormat="1" ht="15.5" x14ac:dyDescent="0.3">
      <c r="A18" s="32" t="s">
        <v>90</v>
      </c>
      <c r="B18" s="33">
        <f>SUM('1A-Bilant'!B58:B63)</f>
        <v>0</v>
      </c>
      <c r="C18" s="33">
        <f>SUM('1A-Bilant'!C58:C63)</f>
        <v>0</v>
      </c>
      <c r="D18" s="33">
        <f>SUM('1A-Bilant'!D58:D63)</f>
        <v>0</v>
      </c>
      <c r="E18" s="33">
        <f>SUM('1A-Bilant'!E58:E63)</f>
        <v>0</v>
      </c>
      <c r="F18" s="33">
        <f>SUM('1A-Bilant'!F58:F63)</f>
        <v>0</v>
      </c>
      <c r="G18" s="33">
        <f>SUM('1A-Bilant'!G58:G63)</f>
        <v>0</v>
      </c>
      <c r="H18" s="33">
        <f>SUM('1A-Bilant'!H58:H63)</f>
        <v>0</v>
      </c>
      <c r="I18" s="33">
        <f>SUM('1A-Bilant'!I58:I63)</f>
        <v>0</v>
      </c>
      <c r="J18" s="33">
        <f>SUM('1A-Bilant'!J58:J63)</f>
        <v>0</v>
      </c>
      <c r="K18" s="33">
        <f>SUM('1A-Bilant'!K58:K63)</f>
        <v>0</v>
      </c>
      <c r="L18" s="33">
        <f>SUM('1A-Bilant'!L58:L63)</f>
        <v>0</v>
      </c>
      <c r="M18" s="33">
        <f>SUM('1A-Bilant'!M58:M63)</f>
        <v>0</v>
      </c>
      <c r="N18" s="33">
        <f>SUM('1A-Bilant'!N58:N63)</f>
        <v>0</v>
      </c>
      <c r="O18" s="22"/>
      <c r="P18" s="32" t="s">
        <v>90</v>
      </c>
      <c r="Q18" s="28" t="str">
        <f t="shared" si="0"/>
        <v/>
      </c>
      <c r="R18" s="28" t="str">
        <f t="shared" si="1"/>
        <v/>
      </c>
      <c r="S18" s="28" t="str">
        <f t="shared" si="1"/>
        <v/>
      </c>
      <c r="T18" s="28" t="str">
        <f t="shared" si="1"/>
        <v/>
      </c>
      <c r="U18" s="28" t="str">
        <f t="shared" si="1"/>
        <v/>
      </c>
      <c r="V18" s="28" t="str">
        <f t="shared" si="1"/>
        <v/>
      </c>
      <c r="W18" s="28" t="str">
        <f t="shared" si="1"/>
        <v/>
      </c>
      <c r="X18" s="28" t="str">
        <f t="shared" si="1"/>
        <v/>
      </c>
      <c r="Y18" s="28" t="str">
        <f t="shared" si="1"/>
        <v/>
      </c>
      <c r="Z18" s="28" t="str">
        <f t="shared" si="1"/>
        <v/>
      </c>
      <c r="AA18" s="28" t="str">
        <f t="shared" si="1"/>
        <v/>
      </c>
      <c r="AB18" s="28" t="str">
        <f t="shared" si="1"/>
        <v/>
      </c>
      <c r="AC18" s="28" t="str">
        <f t="shared" si="1"/>
        <v/>
      </c>
      <c r="AD18" s="23"/>
      <c r="AE18" s="23"/>
      <c r="AF18" s="22"/>
      <c r="AG18" s="32" t="s">
        <v>90</v>
      </c>
      <c r="AH18" s="28" t="str">
        <f t="shared" si="2"/>
        <v/>
      </c>
      <c r="AI18" s="28" t="str">
        <f t="shared" si="3"/>
        <v/>
      </c>
      <c r="AJ18" s="28" t="str">
        <f t="shared" si="3"/>
        <v/>
      </c>
      <c r="AK18" s="28" t="str">
        <f t="shared" si="3"/>
        <v/>
      </c>
      <c r="AL18" s="28" t="str">
        <f t="shared" si="3"/>
        <v/>
      </c>
      <c r="AM18" s="28" t="str">
        <f t="shared" si="3"/>
        <v/>
      </c>
      <c r="AN18" s="28" t="str">
        <f t="shared" si="3"/>
        <v/>
      </c>
      <c r="AO18" s="28" t="str">
        <f t="shared" si="3"/>
        <v/>
      </c>
      <c r="AP18" s="28" t="str">
        <f t="shared" si="3"/>
        <v/>
      </c>
      <c r="AQ18" s="28" t="str">
        <f t="shared" si="3"/>
        <v/>
      </c>
      <c r="AR18" s="28" t="str">
        <f t="shared" si="3"/>
        <v/>
      </c>
      <c r="AS18" s="28" t="str">
        <f t="shared" si="3"/>
        <v/>
      </c>
    </row>
    <row r="19" spans="1:45" s="34" customFormat="1" ht="15.5" x14ac:dyDescent="0.3">
      <c r="A19" s="32" t="s">
        <v>93</v>
      </c>
      <c r="B19" s="33">
        <f>'1A-Bilant'!B65</f>
        <v>0</v>
      </c>
      <c r="C19" s="33">
        <f>'1A-Bilant'!C65</f>
        <v>0</v>
      </c>
      <c r="D19" s="33">
        <f>'1A-Bilant'!D65</f>
        <v>0</v>
      </c>
      <c r="E19" s="33">
        <f>'1A-Bilant'!E65</f>
        <v>0</v>
      </c>
      <c r="F19" s="33">
        <f>'1A-Bilant'!F65</f>
        <v>0</v>
      </c>
      <c r="G19" s="33">
        <f>'1A-Bilant'!G65</f>
        <v>0</v>
      </c>
      <c r="H19" s="33">
        <f>'1A-Bilant'!H65</f>
        <v>0</v>
      </c>
      <c r="I19" s="33">
        <f>'1A-Bilant'!I65</f>
        <v>0</v>
      </c>
      <c r="J19" s="33">
        <f>'1A-Bilant'!J65</f>
        <v>0</v>
      </c>
      <c r="K19" s="33">
        <f>'1A-Bilant'!K65</f>
        <v>0</v>
      </c>
      <c r="L19" s="33">
        <f>'1A-Bilant'!L65</f>
        <v>0</v>
      </c>
      <c r="M19" s="33">
        <f>'1A-Bilant'!M65</f>
        <v>0</v>
      </c>
      <c r="N19" s="33">
        <f>'1A-Bilant'!N65</f>
        <v>0</v>
      </c>
      <c r="O19" s="22"/>
      <c r="P19" s="32" t="s">
        <v>93</v>
      </c>
      <c r="Q19" s="28" t="str">
        <f t="shared" si="0"/>
        <v/>
      </c>
      <c r="R19" s="28" t="str">
        <f t="shared" si="1"/>
        <v/>
      </c>
      <c r="S19" s="28" t="str">
        <f t="shared" si="1"/>
        <v/>
      </c>
      <c r="T19" s="28" t="str">
        <f t="shared" si="1"/>
        <v/>
      </c>
      <c r="U19" s="28" t="str">
        <f t="shared" si="1"/>
        <v/>
      </c>
      <c r="V19" s="28" t="str">
        <f t="shared" si="1"/>
        <v/>
      </c>
      <c r="W19" s="28" t="str">
        <f t="shared" si="1"/>
        <v/>
      </c>
      <c r="X19" s="28" t="str">
        <f t="shared" si="1"/>
        <v/>
      </c>
      <c r="Y19" s="28" t="str">
        <f t="shared" si="1"/>
        <v/>
      </c>
      <c r="Z19" s="28" t="str">
        <f t="shared" si="1"/>
        <v/>
      </c>
      <c r="AA19" s="28" t="str">
        <f t="shared" si="1"/>
        <v/>
      </c>
      <c r="AB19" s="28" t="str">
        <f t="shared" si="1"/>
        <v/>
      </c>
      <c r="AC19" s="28" t="str">
        <f t="shared" si="1"/>
        <v/>
      </c>
      <c r="AD19" s="23"/>
      <c r="AE19" s="23"/>
      <c r="AF19" s="22"/>
      <c r="AG19" s="32" t="s">
        <v>93</v>
      </c>
      <c r="AH19" s="28" t="str">
        <f t="shared" si="2"/>
        <v/>
      </c>
      <c r="AI19" s="28" t="str">
        <f t="shared" si="3"/>
        <v/>
      </c>
      <c r="AJ19" s="28" t="str">
        <f t="shared" si="3"/>
        <v/>
      </c>
      <c r="AK19" s="28" t="str">
        <f t="shared" si="3"/>
        <v/>
      </c>
      <c r="AL19" s="28" t="str">
        <f t="shared" si="3"/>
        <v/>
      </c>
      <c r="AM19" s="28" t="str">
        <f t="shared" si="3"/>
        <v/>
      </c>
      <c r="AN19" s="28" t="str">
        <f t="shared" si="3"/>
        <v/>
      </c>
      <c r="AO19" s="28" t="str">
        <f t="shared" si="3"/>
        <v/>
      </c>
      <c r="AP19" s="28" t="str">
        <f t="shared" si="3"/>
        <v/>
      </c>
      <c r="AQ19" s="28" t="str">
        <f t="shared" si="3"/>
        <v/>
      </c>
      <c r="AR19" s="28" t="str">
        <f t="shared" si="3"/>
        <v/>
      </c>
      <c r="AS19" s="28" t="str">
        <f t="shared" si="3"/>
        <v/>
      </c>
    </row>
    <row r="20" spans="1:45" s="31" customFormat="1" ht="15" x14ac:dyDescent="0.3">
      <c r="A20" s="25" t="s">
        <v>91</v>
      </c>
      <c r="B20" s="26">
        <f>'1A-Bilant'!B99</f>
        <v>0</v>
      </c>
      <c r="C20" s="26">
        <f>'1A-Bilant'!C99</f>
        <v>0</v>
      </c>
      <c r="D20" s="26">
        <f>'1A-Bilant'!D99</f>
        <v>0</v>
      </c>
      <c r="E20" s="26">
        <f>'1A-Bilant'!E99</f>
        <v>0</v>
      </c>
      <c r="F20" s="26">
        <f>'1A-Bilant'!F99</f>
        <v>0</v>
      </c>
      <c r="G20" s="26">
        <f>'1A-Bilant'!G99</f>
        <v>0</v>
      </c>
      <c r="H20" s="26">
        <f>'1A-Bilant'!H99</f>
        <v>0</v>
      </c>
      <c r="I20" s="26">
        <f>'1A-Bilant'!I99</f>
        <v>0</v>
      </c>
      <c r="J20" s="26">
        <f>'1A-Bilant'!J99</f>
        <v>0</v>
      </c>
      <c r="K20" s="26">
        <f>'1A-Bilant'!K99</f>
        <v>0</v>
      </c>
      <c r="L20" s="26">
        <f>'1A-Bilant'!L99</f>
        <v>0</v>
      </c>
      <c r="M20" s="26">
        <f>'1A-Bilant'!M99</f>
        <v>0</v>
      </c>
      <c r="N20" s="26">
        <f>'1A-Bilant'!N99</f>
        <v>0</v>
      </c>
      <c r="O20" s="27"/>
      <c r="P20" s="25" t="s">
        <v>91</v>
      </c>
      <c r="Q20" s="28" t="str">
        <f t="shared" si="0"/>
        <v/>
      </c>
      <c r="R20" s="28" t="str">
        <f t="shared" ref="R20:AC22" si="8">IF(ISERROR(C20/C$21),"",C20/C$21)</f>
        <v/>
      </c>
      <c r="S20" s="28" t="str">
        <f t="shared" si="8"/>
        <v/>
      </c>
      <c r="T20" s="28" t="str">
        <f t="shared" si="8"/>
        <v/>
      </c>
      <c r="U20" s="28" t="str">
        <f t="shared" si="8"/>
        <v/>
      </c>
      <c r="V20" s="28" t="str">
        <f t="shared" si="8"/>
        <v/>
      </c>
      <c r="W20" s="28" t="str">
        <f t="shared" si="8"/>
        <v/>
      </c>
      <c r="X20" s="28" t="str">
        <f t="shared" si="8"/>
        <v/>
      </c>
      <c r="Y20" s="28" t="str">
        <f t="shared" si="8"/>
        <v/>
      </c>
      <c r="Z20" s="28" t="str">
        <f t="shared" si="8"/>
        <v/>
      </c>
      <c r="AA20" s="28" t="str">
        <f t="shared" si="8"/>
        <v/>
      </c>
      <c r="AB20" s="28" t="str">
        <f t="shared" si="8"/>
        <v/>
      </c>
      <c r="AC20" s="28" t="str">
        <f t="shared" si="8"/>
        <v/>
      </c>
      <c r="AD20" s="36"/>
      <c r="AE20" s="36"/>
      <c r="AF20" s="27"/>
      <c r="AG20" s="25" t="s">
        <v>91</v>
      </c>
      <c r="AH20" s="29" t="str">
        <f t="shared" si="2"/>
        <v/>
      </c>
      <c r="AI20" s="29" t="str">
        <f t="shared" ref="AI20:AS22" si="9">IF(ISERROR((D20-C20)/C20),"",(D20-C20)/C20)</f>
        <v/>
      </c>
      <c r="AJ20" s="29" t="str">
        <f t="shared" si="9"/>
        <v/>
      </c>
      <c r="AK20" s="29" t="str">
        <f t="shared" si="9"/>
        <v/>
      </c>
      <c r="AL20" s="29" t="str">
        <f t="shared" si="9"/>
        <v/>
      </c>
      <c r="AM20" s="29" t="str">
        <f t="shared" si="9"/>
        <v/>
      </c>
      <c r="AN20" s="29" t="str">
        <f t="shared" si="9"/>
        <v/>
      </c>
      <c r="AO20" s="29" t="str">
        <f t="shared" si="9"/>
        <v/>
      </c>
      <c r="AP20" s="29" t="str">
        <f t="shared" si="9"/>
        <v/>
      </c>
      <c r="AQ20" s="29" t="str">
        <f t="shared" si="9"/>
        <v/>
      </c>
      <c r="AR20" s="29" t="str">
        <f t="shared" si="9"/>
        <v/>
      </c>
      <c r="AS20" s="29" t="str">
        <f t="shared" si="9"/>
        <v/>
      </c>
    </row>
    <row r="21" spans="1:45" s="31" customFormat="1" ht="15" x14ac:dyDescent="0.3">
      <c r="A21" s="25" t="str">
        <f>'1A-Bilant'!A103</f>
        <v>TOTAL ACTIV</v>
      </c>
      <c r="B21" s="26">
        <f>B4+B5</f>
        <v>0</v>
      </c>
      <c r="C21" s="26">
        <f t="shared" ref="C21:N21" si="10">C4+C5</f>
        <v>0</v>
      </c>
      <c r="D21" s="26">
        <f t="shared" si="10"/>
        <v>0</v>
      </c>
      <c r="E21" s="26">
        <f t="shared" si="10"/>
        <v>0</v>
      </c>
      <c r="F21" s="26">
        <f t="shared" si="10"/>
        <v>0</v>
      </c>
      <c r="G21" s="26">
        <f t="shared" si="10"/>
        <v>0</v>
      </c>
      <c r="H21" s="26">
        <f t="shared" si="10"/>
        <v>0</v>
      </c>
      <c r="I21" s="26">
        <f t="shared" si="10"/>
        <v>0</v>
      </c>
      <c r="J21" s="26">
        <f t="shared" si="10"/>
        <v>0</v>
      </c>
      <c r="K21" s="26">
        <f t="shared" si="10"/>
        <v>0</v>
      </c>
      <c r="L21" s="26">
        <f t="shared" si="10"/>
        <v>0</v>
      </c>
      <c r="M21" s="26">
        <f t="shared" si="10"/>
        <v>0</v>
      </c>
      <c r="N21" s="26">
        <f t="shared" si="10"/>
        <v>0</v>
      </c>
      <c r="O21" s="27"/>
      <c r="P21" s="25" t="s">
        <v>33</v>
      </c>
      <c r="Q21" s="28" t="str">
        <f t="shared" si="0"/>
        <v/>
      </c>
      <c r="R21" s="28" t="str">
        <f t="shared" si="8"/>
        <v/>
      </c>
      <c r="S21" s="28" t="str">
        <f t="shared" si="8"/>
        <v/>
      </c>
      <c r="T21" s="28" t="str">
        <f t="shared" si="8"/>
        <v/>
      </c>
      <c r="U21" s="28" t="str">
        <f t="shared" si="8"/>
        <v/>
      </c>
      <c r="V21" s="28" t="str">
        <f t="shared" si="8"/>
        <v/>
      </c>
      <c r="W21" s="28" t="str">
        <f t="shared" si="8"/>
        <v/>
      </c>
      <c r="X21" s="28" t="str">
        <f t="shared" si="8"/>
        <v/>
      </c>
      <c r="Y21" s="28" t="str">
        <f t="shared" si="8"/>
        <v/>
      </c>
      <c r="Z21" s="28" t="str">
        <f t="shared" si="8"/>
        <v/>
      </c>
      <c r="AA21" s="28" t="str">
        <f t="shared" si="8"/>
        <v/>
      </c>
      <c r="AB21" s="28" t="str">
        <f t="shared" si="8"/>
        <v/>
      </c>
      <c r="AC21" s="28" t="str">
        <f t="shared" si="8"/>
        <v/>
      </c>
      <c r="AD21" s="36"/>
      <c r="AE21" s="36"/>
      <c r="AF21" s="27"/>
      <c r="AG21" s="25" t="s">
        <v>33</v>
      </c>
      <c r="AH21" s="29" t="str">
        <f t="shared" si="2"/>
        <v/>
      </c>
      <c r="AI21" s="29" t="str">
        <f t="shared" si="9"/>
        <v/>
      </c>
      <c r="AJ21" s="29" t="str">
        <f t="shared" si="9"/>
        <v/>
      </c>
      <c r="AK21" s="29" t="str">
        <f t="shared" si="9"/>
        <v/>
      </c>
      <c r="AL21" s="29" t="str">
        <f t="shared" si="9"/>
        <v/>
      </c>
      <c r="AM21" s="29" t="str">
        <f t="shared" si="9"/>
        <v/>
      </c>
      <c r="AN21" s="29" t="str">
        <f t="shared" si="9"/>
        <v/>
      </c>
      <c r="AO21" s="29" t="str">
        <f t="shared" si="9"/>
        <v/>
      </c>
      <c r="AP21" s="29" t="str">
        <f t="shared" si="9"/>
        <v/>
      </c>
      <c r="AQ21" s="29" t="str">
        <f t="shared" si="9"/>
        <v/>
      </c>
      <c r="AR21" s="29" t="str">
        <f t="shared" si="9"/>
        <v/>
      </c>
      <c r="AS21" s="29" t="str">
        <f t="shared" si="9"/>
        <v/>
      </c>
    </row>
    <row r="22" spans="1:45" s="31" customFormat="1" ht="15" x14ac:dyDescent="0.3">
      <c r="A22" s="25" t="str">
        <f>'1A-Bilant'!A104</f>
        <v>TOTAL CAPITALURI SI DATORII</v>
      </c>
      <c r="B22" s="26">
        <f>B11+B16+B20</f>
        <v>0</v>
      </c>
      <c r="C22" s="26">
        <f t="shared" ref="C22:N22" si="11">C11+C16+C20</f>
        <v>0</v>
      </c>
      <c r="D22" s="26">
        <f t="shared" si="11"/>
        <v>0</v>
      </c>
      <c r="E22" s="26">
        <f t="shared" si="11"/>
        <v>0</v>
      </c>
      <c r="F22" s="26">
        <f t="shared" si="11"/>
        <v>0</v>
      </c>
      <c r="G22" s="26">
        <f t="shared" si="11"/>
        <v>0</v>
      </c>
      <c r="H22" s="26">
        <f t="shared" si="11"/>
        <v>0</v>
      </c>
      <c r="I22" s="26">
        <f t="shared" si="11"/>
        <v>0</v>
      </c>
      <c r="J22" s="26">
        <f t="shared" si="11"/>
        <v>0</v>
      </c>
      <c r="K22" s="26">
        <f t="shared" si="11"/>
        <v>0</v>
      </c>
      <c r="L22" s="26">
        <f t="shared" si="11"/>
        <v>0</v>
      </c>
      <c r="M22" s="26">
        <f t="shared" si="11"/>
        <v>0</v>
      </c>
      <c r="N22" s="26">
        <f t="shared" si="11"/>
        <v>0</v>
      </c>
      <c r="O22" s="27"/>
      <c r="P22" s="25" t="s">
        <v>34</v>
      </c>
      <c r="Q22" s="28" t="str">
        <f t="shared" si="0"/>
        <v/>
      </c>
      <c r="R22" s="28" t="str">
        <f t="shared" si="8"/>
        <v/>
      </c>
      <c r="S22" s="28" t="str">
        <f t="shared" si="8"/>
        <v/>
      </c>
      <c r="T22" s="28" t="str">
        <f t="shared" si="8"/>
        <v/>
      </c>
      <c r="U22" s="28" t="str">
        <f t="shared" si="8"/>
        <v/>
      </c>
      <c r="V22" s="28" t="str">
        <f t="shared" si="8"/>
        <v/>
      </c>
      <c r="W22" s="28" t="str">
        <f t="shared" si="8"/>
        <v/>
      </c>
      <c r="X22" s="28" t="str">
        <f t="shared" si="8"/>
        <v/>
      </c>
      <c r="Y22" s="28" t="str">
        <f t="shared" si="8"/>
        <v/>
      </c>
      <c r="Z22" s="28" t="str">
        <f t="shared" si="8"/>
        <v/>
      </c>
      <c r="AA22" s="28" t="str">
        <f t="shared" si="8"/>
        <v/>
      </c>
      <c r="AB22" s="28" t="str">
        <f t="shared" si="8"/>
        <v/>
      </c>
      <c r="AC22" s="28" t="str">
        <f t="shared" si="8"/>
        <v/>
      </c>
      <c r="AD22" s="36"/>
      <c r="AE22" s="36"/>
      <c r="AF22" s="27"/>
      <c r="AG22" s="25" t="s">
        <v>34</v>
      </c>
      <c r="AH22" s="29" t="str">
        <f t="shared" si="2"/>
        <v/>
      </c>
      <c r="AI22" s="29" t="str">
        <f t="shared" si="9"/>
        <v/>
      </c>
      <c r="AJ22" s="29" t="str">
        <f t="shared" si="9"/>
        <v/>
      </c>
      <c r="AK22" s="29" t="str">
        <f t="shared" si="9"/>
        <v/>
      </c>
      <c r="AL22" s="29" t="str">
        <f t="shared" si="9"/>
        <v/>
      </c>
      <c r="AM22" s="29" t="str">
        <f t="shared" si="9"/>
        <v/>
      </c>
      <c r="AN22" s="29" t="str">
        <f t="shared" si="9"/>
        <v/>
      </c>
      <c r="AO22" s="29" t="str">
        <f t="shared" si="9"/>
        <v/>
      </c>
      <c r="AP22" s="29" t="str">
        <f t="shared" si="9"/>
        <v/>
      </c>
      <c r="AQ22" s="29" t="str">
        <f t="shared" si="9"/>
        <v/>
      </c>
      <c r="AR22" s="29" t="str">
        <f t="shared" si="9"/>
        <v/>
      </c>
      <c r="AS22" s="29" t="str">
        <f t="shared" si="9"/>
        <v/>
      </c>
    </row>
    <row r="23" spans="1:45" s="31" customFormat="1" ht="15" x14ac:dyDescent="0.3">
      <c r="A23" s="27"/>
      <c r="B23" s="35"/>
      <c r="C23" s="35"/>
      <c r="D23" s="35"/>
      <c r="E23" s="35"/>
      <c r="F23" s="35"/>
      <c r="G23" s="35"/>
      <c r="H23" s="35"/>
      <c r="I23" s="35"/>
      <c r="J23" s="35"/>
      <c r="K23" s="35"/>
      <c r="L23" s="35"/>
      <c r="M23" s="35"/>
      <c r="N23" s="35"/>
      <c r="O23" s="27"/>
      <c r="P23" s="27"/>
      <c r="Q23" s="36"/>
      <c r="R23" s="36"/>
      <c r="S23" s="36"/>
      <c r="T23" s="36"/>
      <c r="U23" s="36"/>
      <c r="V23" s="36"/>
      <c r="W23" s="36"/>
      <c r="X23" s="36"/>
      <c r="Y23" s="36"/>
      <c r="Z23" s="36"/>
      <c r="AA23" s="36"/>
      <c r="AB23" s="36"/>
      <c r="AC23" s="36"/>
      <c r="AD23" s="36"/>
      <c r="AE23" s="36"/>
      <c r="AF23" s="27"/>
      <c r="AG23" s="27"/>
      <c r="AH23" s="36"/>
      <c r="AI23" s="36"/>
      <c r="AJ23" s="30"/>
      <c r="AK23" s="30"/>
      <c r="AL23" s="8"/>
      <c r="AM23" s="8"/>
    </row>
    <row r="24" spans="1:45" s="34" customFormat="1" ht="24" x14ac:dyDescent="0.3">
      <c r="A24" s="25" t="s">
        <v>232</v>
      </c>
      <c r="B24" s="69" t="str">
        <f>'1A-Bilant'!B5</f>
        <v>N-2</v>
      </c>
      <c r="C24" s="69" t="str">
        <f>'1A-Bilant'!C5</f>
        <v>N-1</v>
      </c>
      <c r="D24" s="69" t="str">
        <f>'1A-Bilant'!D5</f>
        <v>N</v>
      </c>
      <c r="E24" s="69">
        <f>'1A-Bilant'!E5</f>
        <v>1</v>
      </c>
      <c r="F24" s="69">
        <f>'1A-Bilant'!F5</f>
        <v>2</v>
      </c>
      <c r="G24" s="69">
        <f>'1A-Bilant'!G5</f>
        <v>3</v>
      </c>
      <c r="H24" s="69">
        <f>'1A-Bilant'!H5</f>
        <v>4</v>
      </c>
      <c r="I24" s="69">
        <f>'1A-Bilant'!I5</f>
        <v>5</v>
      </c>
      <c r="J24" s="69">
        <f>'1A-Bilant'!J5</f>
        <v>6</v>
      </c>
      <c r="K24" s="69">
        <f>'1A-Bilant'!K5</f>
        <v>7</v>
      </c>
      <c r="L24" s="69">
        <f>'1A-Bilant'!L5</f>
        <v>8</v>
      </c>
      <c r="M24" s="69">
        <f>'1A-Bilant'!M5</f>
        <v>9</v>
      </c>
      <c r="N24" s="69">
        <f>'1A-Bilant'!N5</f>
        <v>10</v>
      </c>
      <c r="O24" s="22"/>
      <c r="P24" s="25" t="s">
        <v>235</v>
      </c>
      <c r="Q24" s="69" t="str">
        <f>'1A-Bilant'!B5</f>
        <v>N-2</v>
      </c>
      <c r="R24" s="69" t="str">
        <f>'1A-Bilant'!C5</f>
        <v>N-1</v>
      </c>
      <c r="S24" s="69" t="str">
        <f>'1A-Bilant'!D5</f>
        <v>N</v>
      </c>
      <c r="T24" s="69">
        <f>'1A-Bilant'!E5</f>
        <v>1</v>
      </c>
      <c r="U24" s="69">
        <f>'1A-Bilant'!F5</f>
        <v>2</v>
      </c>
      <c r="V24" s="69">
        <f>'1A-Bilant'!G5</f>
        <v>3</v>
      </c>
      <c r="W24" s="69">
        <f>'1A-Bilant'!H5</f>
        <v>4</v>
      </c>
      <c r="X24" s="69">
        <f>'1A-Bilant'!I5</f>
        <v>5</v>
      </c>
      <c r="Y24" s="69">
        <f>'1A-Bilant'!J5</f>
        <v>6</v>
      </c>
      <c r="Z24" s="69">
        <f>'1A-Bilant'!K5</f>
        <v>7</v>
      </c>
      <c r="AA24" s="69">
        <f>'1A-Bilant'!L5</f>
        <v>8</v>
      </c>
      <c r="AB24" s="69">
        <f>'1A-Bilant'!M5</f>
        <v>9</v>
      </c>
      <c r="AC24" s="69">
        <f>'1A-Bilant'!N5</f>
        <v>10</v>
      </c>
      <c r="AD24" s="71"/>
      <c r="AE24" s="71"/>
      <c r="AF24" s="22"/>
      <c r="AG24" s="25" t="s">
        <v>234</v>
      </c>
      <c r="AH24" s="69" t="str">
        <f>'1A-Bilant'!C5</f>
        <v>N-1</v>
      </c>
      <c r="AI24" s="69" t="str">
        <f>'1A-Bilant'!D5</f>
        <v>N</v>
      </c>
      <c r="AJ24" s="69">
        <f>'1A-Bilant'!E5</f>
        <v>1</v>
      </c>
      <c r="AK24" s="69">
        <f>'1A-Bilant'!F5</f>
        <v>2</v>
      </c>
      <c r="AL24" s="69">
        <f>'1A-Bilant'!G5</f>
        <v>3</v>
      </c>
      <c r="AM24" s="69">
        <f>'1A-Bilant'!H5</f>
        <v>4</v>
      </c>
      <c r="AN24" s="69">
        <f>'1A-Bilant'!I5</f>
        <v>5</v>
      </c>
      <c r="AO24" s="69">
        <f>'1A-Bilant'!J5</f>
        <v>6</v>
      </c>
      <c r="AP24" s="69">
        <f>'1A-Bilant'!K5</f>
        <v>7</v>
      </c>
      <c r="AQ24" s="69">
        <f>'1A-Bilant'!L5</f>
        <v>8</v>
      </c>
      <c r="AR24" s="69">
        <f>'1A-Bilant'!M5</f>
        <v>9</v>
      </c>
      <c r="AS24" s="69">
        <f>'1A-Bilant'!N5</f>
        <v>10</v>
      </c>
    </row>
    <row r="25" spans="1:45" s="31" customFormat="1" ht="15" x14ac:dyDescent="0.3">
      <c r="A25" s="25" t="str">
        <f>'1B-ContPP'!A6</f>
        <v>1. Cifra de afaceri neta</v>
      </c>
      <c r="B25" s="26">
        <f>'1B-ContPP'!C6</f>
        <v>0</v>
      </c>
      <c r="C25" s="26">
        <f>'1B-ContPP'!D6</f>
        <v>0</v>
      </c>
      <c r="D25" s="26">
        <f>'1B-ContPP'!E6</f>
        <v>0</v>
      </c>
      <c r="E25" s="26">
        <f>'1B-ContPP'!F6</f>
        <v>0</v>
      </c>
      <c r="F25" s="26">
        <f>'1B-ContPP'!G6</f>
        <v>0</v>
      </c>
      <c r="G25" s="26">
        <f>'1B-ContPP'!H6</f>
        <v>0</v>
      </c>
      <c r="H25" s="26">
        <f>'1B-ContPP'!I6</f>
        <v>0</v>
      </c>
      <c r="I25" s="26">
        <f>'1B-ContPP'!J6</f>
        <v>0</v>
      </c>
      <c r="J25" s="26">
        <f>'1B-ContPP'!K6</f>
        <v>0</v>
      </c>
      <c r="K25" s="26">
        <f>'1B-ContPP'!L6</f>
        <v>0</v>
      </c>
      <c r="L25" s="26">
        <f>'1B-ContPP'!M6</f>
        <v>0</v>
      </c>
      <c r="M25" s="26">
        <f>'1B-ContPP'!N6</f>
        <v>0</v>
      </c>
      <c r="N25" s="26">
        <f>'1B-ContPP'!O6</f>
        <v>0</v>
      </c>
      <c r="O25" s="27"/>
      <c r="P25" s="25" t="s">
        <v>44</v>
      </c>
      <c r="Q25" s="29" t="str">
        <f t="shared" ref="Q25:Q44" si="12">IF(ISERROR(B25/B$25),"",B25/B$25)</f>
        <v/>
      </c>
      <c r="R25" s="29" t="str">
        <f t="shared" ref="R25:AC40" si="13">IF(ISERROR(C25/C$25),"",C25/C$25)</f>
        <v/>
      </c>
      <c r="S25" s="29" t="str">
        <f t="shared" si="13"/>
        <v/>
      </c>
      <c r="T25" s="29" t="str">
        <f t="shared" si="13"/>
        <v/>
      </c>
      <c r="U25" s="29" t="str">
        <f t="shared" si="13"/>
        <v/>
      </c>
      <c r="V25" s="29" t="str">
        <f t="shared" si="13"/>
        <v/>
      </c>
      <c r="W25" s="29" t="str">
        <f t="shared" si="13"/>
        <v/>
      </c>
      <c r="X25" s="29" t="str">
        <f t="shared" si="13"/>
        <v/>
      </c>
      <c r="Y25" s="29" t="str">
        <f t="shared" si="13"/>
        <v/>
      </c>
      <c r="Z25" s="29" t="str">
        <f t="shared" si="13"/>
        <v/>
      </c>
      <c r="AA25" s="29" t="str">
        <f t="shared" si="13"/>
        <v/>
      </c>
      <c r="AB25" s="29" t="str">
        <f t="shared" si="13"/>
        <v/>
      </c>
      <c r="AC25" s="29" t="str">
        <f t="shared" si="13"/>
        <v/>
      </c>
      <c r="AD25" s="36"/>
      <c r="AE25" s="36"/>
      <c r="AF25" s="27"/>
      <c r="AG25" s="25" t="s">
        <v>44</v>
      </c>
      <c r="AH25" s="29" t="str">
        <f t="shared" ref="AH25:AH44" si="14">IF(ISERROR((C25-B25)/B25),"",(C25-B25)/B25)</f>
        <v/>
      </c>
      <c r="AI25" s="29" t="str">
        <f t="shared" ref="AI25:AS40" si="15">IF(ISERROR((D25-C25)/C25),"",(D25-C25)/C25)</f>
        <v/>
      </c>
      <c r="AJ25" s="29" t="str">
        <f t="shared" si="15"/>
        <v/>
      </c>
      <c r="AK25" s="29" t="str">
        <f t="shared" si="15"/>
        <v/>
      </c>
      <c r="AL25" s="29" t="str">
        <f t="shared" si="15"/>
        <v/>
      </c>
      <c r="AM25" s="29" t="str">
        <f t="shared" si="15"/>
        <v/>
      </c>
      <c r="AN25" s="29" t="str">
        <f t="shared" si="15"/>
        <v/>
      </c>
      <c r="AO25" s="29" t="str">
        <f t="shared" si="15"/>
        <v/>
      </c>
      <c r="AP25" s="29" t="str">
        <f t="shared" si="15"/>
        <v/>
      </c>
      <c r="AQ25" s="29" t="str">
        <f t="shared" si="15"/>
        <v/>
      </c>
      <c r="AR25" s="29" t="str">
        <f t="shared" si="15"/>
        <v/>
      </c>
      <c r="AS25" s="29" t="str">
        <f t="shared" si="15"/>
        <v/>
      </c>
    </row>
    <row r="26" spans="1:45" s="34" customFormat="1" ht="15.5" x14ac:dyDescent="0.3">
      <c r="A26" s="32" t="str">
        <f>'1B-ContPP'!A17</f>
        <v>7. Alte venituri din exploatare</v>
      </c>
      <c r="B26" s="33">
        <f>'1B-ContPP'!C17</f>
        <v>0</v>
      </c>
      <c r="C26" s="33">
        <f>'1B-ContPP'!D17</f>
        <v>0</v>
      </c>
      <c r="D26" s="33">
        <f>'1B-ContPP'!E17</f>
        <v>0</v>
      </c>
      <c r="E26" s="33">
        <f>'1B-ContPP'!F17</f>
        <v>0</v>
      </c>
      <c r="F26" s="33">
        <f>'1B-ContPP'!G17</f>
        <v>0</v>
      </c>
      <c r="G26" s="33">
        <f>'1B-ContPP'!H17</f>
        <v>0</v>
      </c>
      <c r="H26" s="33">
        <f>'1B-ContPP'!I17</f>
        <v>0</v>
      </c>
      <c r="I26" s="33">
        <f>'1B-ContPP'!J17</f>
        <v>0</v>
      </c>
      <c r="J26" s="33">
        <f>'1B-ContPP'!K17</f>
        <v>0</v>
      </c>
      <c r="K26" s="33">
        <f>'1B-ContPP'!L17</f>
        <v>0</v>
      </c>
      <c r="L26" s="33">
        <f>'1B-ContPP'!M17</f>
        <v>0</v>
      </c>
      <c r="M26" s="33">
        <f>'1B-ContPP'!N17</f>
        <v>0</v>
      </c>
      <c r="N26" s="33">
        <f>'1B-ContPP'!O17</f>
        <v>0</v>
      </c>
      <c r="O26" s="22"/>
      <c r="P26" s="32" t="s">
        <v>69</v>
      </c>
      <c r="Q26" s="28" t="str">
        <f t="shared" si="12"/>
        <v/>
      </c>
      <c r="R26" s="28" t="str">
        <f t="shared" si="13"/>
        <v/>
      </c>
      <c r="S26" s="28" t="str">
        <f t="shared" si="13"/>
        <v/>
      </c>
      <c r="T26" s="28" t="str">
        <f t="shared" si="13"/>
        <v/>
      </c>
      <c r="U26" s="28" t="str">
        <f t="shared" si="13"/>
        <v/>
      </c>
      <c r="V26" s="28" t="str">
        <f t="shared" si="13"/>
        <v/>
      </c>
      <c r="W26" s="28" t="str">
        <f t="shared" si="13"/>
        <v/>
      </c>
      <c r="X26" s="28" t="str">
        <f t="shared" si="13"/>
        <v/>
      </c>
      <c r="Y26" s="28" t="str">
        <f t="shared" si="13"/>
        <v/>
      </c>
      <c r="Z26" s="28" t="str">
        <f t="shared" si="13"/>
        <v/>
      </c>
      <c r="AA26" s="28" t="str">
        <f t="shared" si="13"/>
        <v/>
      </c>
      <c r="AB26" s="28" t="str">
        <f t="shared" si="13"/>
        <v/>
      </c>
      <c r="AC26" s="28" t="str">
        <f t="shared" si="13"/>
        <v/>
      </c>
      <c r="AD26" s="23"/>
      <c r="AE26" s="23"/>
      <c r="AF26" s="22"/>
      <c r="AG26" s="32" t="s">
        <v>69</v>
      </c>
      <c r="AH26" s="28" t="str">
        <f t="shared" si="14"/>
        <v/>
      </c>
      <c r="AI26" s="28" t="str">
        <f t="shared" si="15"/>
        <v/>
      </c>
      <c r="AJ26" s="28" t="str">
        <f t="shared" si="15"/>
        <v/>
      </c>
      <c r="AK26" s="28" t="str">
        <f t="shared" si="15"/>
        <v/>
      </c>
      <c r="AL26" s="28" t="str">
        <f t="shared" si="15"/>
        <v/>
      </c>
      <c r="AM26" s="28" t="str">
        <f t="shared" si="15"/>
        <v/>
      </c>
      <c r="AN26" s="28" t="str">
        <f t="shared" si="15"/>
        <v/>
      </c>
      <c r="AO26" s="28" t="str">
        <f t="shared" si="15"/>
        <v/>
      </c>
      <c r="AP26" s="28" t="str">
        <f t="shared" si="15"/>
        <v/>
      </c>
      <c r="AQ26" s="28" t="str">
        <f t="shared" si="15"/>
        <v/>
      </c>
      <c r="AR26" s="28" t="str">
        <f t="shared" si="15"/>
        <v/>
      </c>
      <c r="AS26" s="28" t="str">
        <f t="shared" si="15"/>
        <v/>
      </c>
    </row>
    <row r="27" spans="1:45" s="31" customFormat="1" ht="15" x14ac:dyDescent="0.3">
      <c r="A27" s="25" t="str">
        <f>'1B-ContPP'!A18</f>
        <v>Venituri din exploatare - total</v>
      </c>
      <c r="B27" s="26">
        <f>'1B-ContPP'!C18</f>
        <v>0</v>
      </c>
      <c r="C27" s="26">
        <f>'1B-ContPP'!D18</f>
        <v>0</v>
      </c>
      <c r="D27" s="26">
        <f>'1B-ContPP'!E18</f>
        <v>0</v>
      </c>
      <c r="E27" s="26">
        <f>'1B-ContPP'!F18</f>
        <v>0</v>
      </c>
      <c r="F27" s="26">
        <f>'1B-ContPP'!G18</f>
        <v>0</v>
      </c>
      <c r="G27" s="26">
        <f>'1B-ContPP'!H18</f>
        <v>0</v>
      </c>
      <c r="H27" s="26">
        <f>'1B-ContPP'!I18</f>
        <v>0</v>
      </c>
      <c r="I27" s="26">
        <f>'1B-ContPP'!J18</f>
        <v>0</v>
      </c>
      <c r="J27" s="26">
        <f>'1B-ContPP'!K18</f>
        <v>0</v>
      </c>
      <c r="K27" s="26">
        <f>'1B-ContPP'!L18</f>
        <v>0</v>
      </c>
      <c r="L27" s="26">
        <f>'1B-ContPP'!M18</f>
        <v>0</v>
      </c>
      <c r="M27" s="26">
        <f>'1B-ContPP'!N18</f>
        <v>0</v>
      </c>
      <c r="N27" s="26">
        <f>'1B-ContPP'!O18</f>
        <v>0</v>
      </c>
      <c r="O27" s="27"/>
      <c r="P27" s="25" t="s">
        <v>70</v>
      </c>
      <c r="Q27" s="29" t="str">
        <f t="shared" si="12"/>
        <v/>
      </c>
      <c r="R27" s="29" t="str">
        <f t="shared" si="13"/>
        <v/>
      </c>
      <c r="S27" s="29" t="str">
        <f t="shared" si="13"/>
        <v/>
      </c>
      <c r="T27" s="29" t="str">
        <f t="shared" si="13"/>
        <v/>
      </c>
      <c r="U27" s="29" t="str">
        <f t="shared" si="13"/>
        <v/>
      </c>
      <c r="V27" s="29" t="str">
        <f t="shared" si="13"/>
        <v/>
      </c>
      <c r="W27" s="29" t="str">
        <f t="shared" si="13"/>
        <v/>
      </c>
      <c r="X27" s="29" t="str">
        <f t="shared" si="13"/>
        <v/>
      </c>
      <c r="Y27" s="29" t="str">
        <f t="shared" si="13"/>
        <v/>
      </c>
      <c r="Z27" s="29" t="str">
        <f t="shared" si="13"/>
        <v/>
      </c>
      <c r="AA27" s="29" t="str">
        <f t="shared" si="13"/>
        <v/>
      </c>
      <c r="AB27" s="29" t="str">
        <f t="shared" si="13"/>
        <v/>
      </c>
      <c r="AC27" s="29" t="str">
        <f t="shared" si="13"/>
        <v/>
      </c>
      <c r="AD27" s="36"/>
      <c r="AE27" s="36"/>
      <c r="AF27" s="27"/>
      <c r="AG27" s="25" t="s">
        <v>70</v>
      </c>
      <c r="AH27" s="29" t="str">
        <f t="shared" si="14"/>
        <v/>
      </c>
      <c r="AI27" s="29" t="str">
        <f t="shared" si="15"/>
        <v/>
      </c>
      <c r="AJ27" s="29" t="str">
        <f t="shared" si="15"/>
        <v/>
      </c>
      <c r="AK27" s="29" t="str">
        <f t="shared" si="15"/>
        <v/>
      </c>
      <c r="AL27" s="29" t="str">
        <f t="shared" si="15"/>
        <v/>
      </c>
      <c r="AM27" s="29" t="str">
        <f t="shared" si="15"/>
        <v/>
      </c>
      <c r="AN27" s="29" t="str">
        <f t="shared" si="15"/>
        <v/>
      </c>
      <c r="AO27" s="29" t="str">
        <f t="shared" si="15"/>
        <v/>
      </c>
      <c r="AP27" s="29" t="str">
        <f t="shared" si="15"/>
        <v/>
      </c>
      <c r="AQ27" s="29" t="str">
        <f t="shared" si="15"/>
        <v/>
      </c>
      <c r="AR27" s="29" t="str">
        <f t="shared" si="15"/>
        <v/>
      </c>
      <c r="AS27" s="29" t="str">
        <f t="shared" si="15"/>
        <v/>
      </c>
    </row>
    <row r="28" spans="1:45" s="34" customFormat="1" ht="15.5" x14ac:dyDescent="0.3">
      <c r="A28" s="37" t="s">
        <v>97</v>
      </c>
      <c r="B28" s="33">
        <f>SUM('1B-ContPP'!C19:C24)+'1B-ContPP'!C29</f>
        <v>0</v>
      </c>
      <c r="C28" s="33">
        <f>SUM('1B-ContPP'!D19:D24)+'1B-ContPP'!D29</f>
        <v>0</v>
      </c>
      <c r="D28" s="33">
        <f>SUM('1B-ContPP'!E19:E24)+'1B-ContPP'!E29</f>
        <v>0</v>
      </c>
      <c r="E28" s="33">
        <f>SUM('1B-ContPP'!F19:F24)+'1B-ContPP'!F29</f>
        <v>0</v>
      </c>
      <c r="F28" s="33">
        <f>SUM('1B-ContPP'!G19:G24)+'1B-ContPP'!G29</f>
        <v>0</v>
      </c>
      <c r="G28" s="33">
        <f>SUM('1B-ContPP'!H19:H24)+'1B-ContPP'!H29</f>
        <v>0</v>
      </c>
      <c r="H28" s="33">
        <f>SUM('1B-ContPP'!I19:I24)+'1B-ContPP'!I29</f>
        <v>0</v>
      </c>
      <c r="I28" s="33">
        <f>SUM('1B-ContPP'!J19:J24)+'1B-ContPP'!J29</f>
        <v>0</v>
      </c>
      <c r="J28" s="33">
        <f>SUM('1B-ContPP'!K19:K24)+'1B-ContPP'!K29</f>
        <v>0</v>
      </c>
      <c r="K28" s="33">
        <f>SUM('1B-ContPP'!L19:L24)+'1B-ContPP'!L29</f>
        <v>0</v>
      </c>
      <c r="L28" s="33">
        <f>SUM('1B-ContPP'!M19:M24)+'1B-ContPP'!M29</f>
        <v>0</v>
      </c>
      <c r="M28" s="33">
        <f>SUM('1B-ContPP'!N19:N24)+'1B-ContPP'!N29</f>
        <v>0</v>
      </c>
      <c r="N28" s="33">
        <f>SUM('1B-ContPP'!O19:O24)+'1B-ContPP'!O29</f>
        <v>0</v>
      </c>
      <c r="O28" s="22"/>
      <c r="P28" s="32" t="s">
        <v>97</v>
      </c>
      <c r="Q28" s="28" t="str">
        <f t="shared" si="12"/>
        <v/>
      </c>
      <c r="R28" s="28" t="str">
        <f t="shared" si="13"/>
        <v/>
      </c>
      <c r="S28" s="28" t="str">
        <f t="shared" si="13"/>
        <v/>
      </c>
      <c r="T28" s="28" t="str">
        <f t="shared" si="13"/>
        <v/>
      </c>
      <c r="U28" s="28" t="str">
        <f t="shared" si="13"/>
        <v/>
      </c>
      <c r="V28" s="28" t="str">
        <f t="shared" si="13"/>
        <v/>
      </c>
      <c r="W28" s="28" t="str">
        <f t="shared" si="13"/>
        <v/>
      </c>
      <c r="X28" s="28" t="str">
        <f t="shared" si="13"/>
        <v/>
      </c>
      <c r="Y28" s="28" t="str">
        <f t="shared" si="13"/>
        <v/>
      </c>
      <c r="Z28" s="28" t="str">
        <f t="shared" si="13"/>
        <v/>
      </c>
      <c r="AA28" s="28" t="str">
        <f t="shared" si="13"/>
        <v/>
      </c>
      <c r="AB28" s="28" t="str">
        <f t="shared" si="13"/>
        <v/>
      </c>
      <c r="AC28" s="28" t="str">
        <f t="shared" si="13"/>
        <v/>
      </c>
      <c r="AD28" s="23"/>
      <c r="AE28" s="23"/>
      <c r="AF28" s="22"/>
      <c r="AG28" s="32" t="s">
        <v>97</v>
      </c>
      <c r="AH28" s="28" t="str">
        <f t="shared" si="14"/>
        <v/>
      </c>
      <c r="AI28" s="28" t="str">
        <f t="shared" si="15"/>
        <v/>
      </c>
      <c r="AJ28" s="28" t="str">
        <f t="shared" si="15"/>
        <v/>
      </c>
      <c r="AK28" s="28" t="str">
        <f t="shared" si="15"/>
        <v/>
      </c>
      <c r="AL28" s="28" t="str">
        <f t="shared" si="15"/>
        <v/>
      </c>
      <c r="AM28" s="28" t="str">
        <f t="shared" si="15"/>
        <v/>
      </c>
      <c r="AN28" s="28" t="str">
        <f t="shared" si="15"/>
        <v/>
      </c>
      <c r="AO28" s="28" t="str">
        <f t="shared" si="15"/>
        <v/>
      </c>
      <c r="AP28" s="28" t="str">
        <f t="shared" si="15"/>
        <v/>
      </c>
      <c r="AQ28" s="28" t="str">
        <f t="shared" si="15"/>
        <v/>
      </c>
      <c r="AR28" s="28" t="str">
        <f t="shared" si="15"/>
        <v/>
      </c>
      <c r="AS28" s="28" t="str">
        <f t="shared" si="15"/>
        <v/>
      </c>
    </row>
    <row r="29" spans="1:45" s="39" customFormat="1" ht="36" x14ac:dyDescent="0.3">
      <c r="A29" s="32" t="s">
        <v>98</v>
      </c>
      <c r="B29" s="33">
        <f>'1B-ContPP'!C27+'1B-ContPP'!C28+'1B-ContPP'!C30</f>
        <v>0</v>
      </c>
      <c r="C29" s="33">
        <f>'1B-ContPP'!D27+'1B-ContPP'!D28+'1B-ContPP'!D30</f>
        <v>0</v>
      </c>
      <c r="D29" s="33">
        <f>'1B-ContPP'!E27+'1B-ContPP'!E28+'1B-ContPP'!E30</f>
        <v>0</v>
      </c>
      <c r="E29" s="33">
        <f>'1B-ContPP'!F27+'1B-ContPP'!F28+'1B-ContPP'!F30</f>
        <v>0</v>
      </c>
      <c r="F29" s="33">
        <f>'1B-ContPP'!G27+'1B-ContPP'!G28+'1B-ContPP'!G30</f>
        <v>0</v>
      </c>
      <c r="G29" s="33">
        <f>'1B-ContPP'!H27+'1B-ContPP'!H28+'1B-ContPP'!H30</f>
        <v>0</v>
      </c>
      <c r="H29" s="33">
        <f>'1B-ContPP'!I27+'1B-ContPP'!I28+'1B-ContPP'!I30</f>
        <v>0</v>
      </c>
      <c r="I29" s="33">
        <f>'1B-ContPP'!J27+'1B-ContPP'!J28+'1B-ContPP'!J30</f>
        <v>0</v>
      </c>
      <c r="J29" s="33">
        <f>'1B-ContPP'!K27+'1B-ContPP'!K28+'1B-ContPP'!K30</f>
        <v>0</v>
      </c>
      <c r="K29" s="33">
        <f>'1B-ContPP'!L27+'1B-ContPP'!L28+'1B-ContPP'!L30</f>
        <v>0</v>
      </c>
      <c r="L29" s="33">
        <f>'1B-ContPP'!M27+'1B-ContPP'!M28+'1B-ContPP'!M30</f>
        <v>0</v>
      </c>
      <c r="M29" s="33">
        <f>'1B-ContPP'!N27+'1B-ContPP'!N28+'1B-ContPP'!N30</f>
        <v>0</v>
      </c>
      <c r="N29" s="33">
        <f>'1B-ContPP'!O27+'1B-ContPP'!O28+'1B-ContPP'!O30</f>
        <v>0</v>
      </c>
      <c r="O29" s="38"/>
      <c r="P29" s="32" t="s">
        <v>98</v>
      </c>
      <c r="Q29" s="28" t="str">
        <f t="shared" si="12"/>
        <v/>
      </c>
      <c r="R29" s="28" t="str">
        <f t="shared" si="13"/>
        <v/>
      </c>
      <c r="S29" s="28" t="str">
        <f t="shared" si="13"/>
        <v/>
      </c>
      <c r="T29" s="28" t="str">
        <f t="shared" si="13"/>
        <v/>
      </c>
      <c r="U29" s="28" t="str">
        <f t="shared" si="13"/>
        <v/>
      </c>
      <c r="V29" s="28" t="str">
        <f t="shared" si="13"/>
        <v/>
      </c>
      <c r="W29" s="28" t="str">
        <f t="shared" si="13"/>
        <v/>
      </c>
      <c r="X29" s="28" t="str">
        <f t="shared" si="13"/>
        <v/>
      </c>
      <c r="Y29" s="28" t="str">
        <f t="shared" si="13"/>
        <v/>
      </c>
      <c r="Z29" s="28" t="str">
        <f t="shared" si="13"/>
        <v/>
      </c>
      <c r="AA29" s="28" t="str">
        <f t="shared" si="13"/>
        <v/>
      </c>
      <c r="AB29" s="28" t="str">
        <f t="shared" si="13"/>
        <v/>
      </c>
      <c r="AC29" s="28" t="str">
        <f t="shared" si="13"/>
        <v/>
      </c>
      <c r="AD29" s="23"/>
      <c r="AE29" s="23"/>
      <c r="AF29" s="22"/>
      <c r="AG29" s="32" t="s">
        <v>98</v>
      </c>
      <c r="AH29" s="28" t="str">
        <f t="shared" si="14"/>
        <v/>
      </c>
      <c r="AI29" s="28" t="str">
        <f t="shared" si="15"/>
        <v/>
      </c>
      <c r="AJ29" s="28" t="str">
        <f t="shared" si="15"/>
        <v/>
      </c>
      <c r="AK29" s="28" t="str">
        <f t="shared" si="15"/>
        <v/>
      </c>
      <c r="AL29" s="28" t="str">
        <f t="shared" si="15"/>
        <v/>
      </c>
      <c r="AM29" s="28" t="str">
        <f t="shared" si="15"/>
        <v/>
      </c>
      <c r="AN29" s="28" t="str">
        <f t="shared" si="15"/>
        <v/>
      </c>
      <c r="AO29" s="28" t="str">
        <f t="shared" si="15"/>
        <v/>
      </c>
      <c r="AP29" s="28" t="str">
        <f t="shared" si="15"/>
        <v/>
      </c>
      <c r="AQ29" s="28" t="str">
        <f t="shared" si="15"/>
        <v/>
      </c>
      <c r="AR29" s="28" t="str">
        <f t="shared" si="15"/>
        <v/>
      </c>
      <c r="AS29" s="28" t="str">
        <f t="shared" si="15"/>
        <v/>
      </c>
    </row>
    <row r="30" spans="1:45" s="31" customFormat="1" ht="15" x14ac:dyDescent="0.3">
      <c r="A30" s="25" t="str">
        <f>'1B-ContPP'!A31</f>
        <v>Cheltuieli din exploatare - total</v>
      </c>
      <c r="B30" s="26">
        <f>'1B-ContPP'!C31</f>
        <v>0</v>
      </c>
      <c r="C30" s="26">
        <f>'1B-ContPP'!D31</f>
        <v>0</v>
      </c>
      <c r="D30" s="26">
        <f>'1B-ContPP'!E31</f>
        <v>0</v>
      </c>
      <c r="E30" s="26">
        <f>'1B-ContPP'!F31</f>
        <v>0</v>
      </c>
      <c r="F30" s="26">
        <f>'1B-ContPP'!G31</f>
        <v>0</v>
      </c>
      <c r="G30" s="26">
        <f>'1B-ContPP'!H31</f>
        <v>0</v>
      </c>
      <c r="H30" s="26">
        <f>'1B-ContPP'!I31</f>
        <v>0</v>
      </c>
      <c r="I30" s="26">
        <f>'1B-ContPP'!J31</f>
        <v>0</v>
      </c>
      <c r="J30" s="26">
        <f>'1B-ContPP'!K31</f>
        <v>0</v>
      </c>
      <c r="K30" s="26">
        <f>'1B-ContPP'!L31</f>
        <v>0</v>
      </c>
      <c r="L30" s="26">
        <f>'1B-ContPP'!M31</f>
        <v>0</v>
      </c>
      <c r="M30" s="26">
        <f>'1B-ContPP'!N31</f>
        <v>0</v>
      </c>
      <c r="N30" s="26">
        <f>'1B-ContPP'!O31</f>
        <v>0</v>
      </c>
      <c r="O30" s="27"/>
      <c r="P30" s="25" t="s">
        <v>74</v>
      </c>
      <c r="Q30" s="29" t="str">
        <f t="shared" si="12"/>
        <v/>
      </c>
      <c r="R30" s="29" t="str">
        <f t="shared" si="13"/>
        <v/>
      </c>
      <c r="S30" s="29" t="str">
        <f t="shared" si="13"/>
        <v/>
      </c>
      <c r="T30" s="29" t="str">
        <f t="shared" si="13"/>
        <v/>
      </c>
      <c r="U30" s="29" t="str">
        <f t="shared" si="13"/>
        <v/>
      </c>
      <c r="V30" s="29" t="str">
        <f t="shared" si="13"/>
        <v/>
      </c>
      <c r="W30" s="29" t="str">
        <f t="shared" si="13"/>
        <v/>
      </c>
      <c r="X30" s="29" t="str">
        <f t="shared" si="13"/>
        <v/>
      </c>
      <c r="Y30" s="29" t="str">
        <f t="shared" si="13"/>
        <v/>
      </c>
      <c r="Z30" s="29" t="str">
        <f t="shared" si="13"/>
        <v/>
      </c>
      <c r="AA30" s="29" t="str">
        <f t="shared" si="13"/>
        <v/>
      </c>
      <c r="AB30" s="29" t="str">
        <f t="shared" si="13"/>
        <v/>
      </c>
      <c r="AC30" s="29" t="str">
        <f t="shared" si="13"/>
        <v/>
      </c>
      <c r="AD30" s="36"/>
      <c r="AE30" s="36"/>
      <c r="AF30" s="27"/>
      <c r="AG30" s="25" t="s">
        <v>74</v>
      </c>
      <c r="AH30" s="29" t="str">
        <f t="shared" si="14"/>
        <v/>
      </c>
      <c r="AI30" s="29" t="str">
        <f t="shared" si="15"/>
        <v/>
      </c>
      <c r="AJ30" s="29" t="str">
        <f t="shared" si="15"/>
        <v/>
      </c>
      <c r="AK30" s="29" t="str">
        <f t="shared" si="15"/>
        <v/>
      </c>
      <c r="AL30" s="29" t="str">
        <f t="shared" si="15"/>
        <v/>
      </c>
      <c r="AM30" s="29" t="str">
        <f t="shared" si="15"/>
        <v/>
      </c>
      <c r="AN30" s="29" t="str">
        <f t="shared" si="15"/>
        <v/>
      </c>
      <c r="AO30" s="29" t="str">
        <f t="shared" si="15"/>
        <v/>
      </c>
      <c r="AP30" s="29" t="str">
        <f t="shared" si="15"/>
        <v/>
      </c>
      <c r="AQ30" s="29" t="str">
        <f t="shared" si="15"/>
        <v/>
      </c>
      <c r="AR30" s="29" t="str">
        <f t="shared" si="15"/>
        <v/>
      </c>
      <c r="AS30" s="29" t="str">
        <f t="shared" si="15"/>
        <v/>
      </c>
    </row>
    <row r="31" spans="1:45" s="104" customFormat="1" ht="15.5" x14ac:dyDescent="0.3">
      <c r="A31" s="98" t="str">
        <f>'1B-ContPP'!A32</f>
        <v>Rezultatul din exploatare</v>
      </c>
      <c r="B31" s="99">
        <f>'1B-ContPP'!C32</f>
        <v>0</v>
      </c>
      <c r="C31" s="99">
        <f>'1B-ContPP'!D32</f>
        <v>0</v>
      </c>
      <c r="D31" s="99">
        <f>'1B-ContPP'!E32</f>
        <v>0</v>
      </c>
      <c r="E31" s="99">
        <f>'1B-ContPP'!F32</f>
        <v>0</v>
      </c>
      <c r="F31" s="99">
        <f>'1B-ContPP'!G32</f>
        <v>0</v>
      </c>
      <c r="G31" s="99">
        <f>'1B-ContPP'!H32</f>
        <v>0</v>
      </c>
      <c r="H31" s="99">
        <f>'1B-ContPP'!I32</f>
        <v>0</v>
      </c>
      <c r="I31" s="99">
        <f>'1B-ContPP'!J32</f>
        <v>0</v>
      </c>
      <c r="J31" s="99">
        <f>'1B-ContPP'!K32</f>
        <v>0</v>
      </c>
      <c r="K31" s="99">
        <f>'1B-ContPP'!L32</f>
        <v>0</v>
      </c>
      <c r="L31" s="99">
        <f>'1B-ContPP'!M32</f>
        <v>0</v>
      </c>
      <c r="M31" s="99">
        <f>'1B-ContPP'!N32</f>
        <v>0</v>
      </c>
      <c r="N31" s="99">
        <f>'1B-ContPP'!O32</f>
        <v>0</v>
      </c>
      <c r="O31" s="100"/>
      <c r="P31" s="98" t="s">
        <v>45</v>
      </c>
      <c r="Q31" s="101" t="str">
        <f t="shared" si="12"/>
        <v/>
      </c>
      <c r="R31" s="101" t="str">
        <f t="shared" si="13"/>
        <v/>
      </c>
      <c r="S31" s="101" t="str">
        <f t="shared" si="13"/>
        <v/>
      </c>
      <c r="T31" s="101" t="str">
        <f t="shared" si="13"/>
        <v/>
      </c>
      <c r="U31" s="101" t="str">
        <f t="shared" si="13"/>
        <v/>
      </c>
      <c r="V31" s="101" t="str">
        <f t="shared" si="13"/>
        <v/>
      </c>
      <c r="W31" s="101" t="str">
        <f t="shared" si="13"/>
        <v/>
      </c>
      <c r="X31" s="101" t="str">
        <f t="shared" si="13"/>
        <v/>
      </c>
      <c r="Y31" s="101" t="str">
        <f t="shared" si="13"/>
        <v/>
      </c>
      <c r="Z31" s="101" t="str">
        <f t="shared" si="13"/>
        <v/>
      </c>
      <c r="AA31" s="101" t="str">
        <f t="shared" si="13"/>
        <v/>
      </c>
      <c r="AB31" s="101" t="str">
        <f t="shared" si="13"/>
        <v/>
      </c>
      <c r="AC31" s="101" t="str">
        <f t="shared" si="13"/>
        <v/>
      </c>
      <c r="AD31" s="102"/>
      <c r="AE31" s="102"/>
      <c r="AF31" s="103"/>
      <c r="AG31" s="98" t="s">
        <v>45</v>
      </c>
      <c r="AH31" s="101" t="str">
        <f t="shared" si="14"/>
        <v/>
      </c>
      <c r="AI31" s="101" t="str">
        <f t="shared" si="15"/>
        <v/>
      </c>
      <c r="AJ31" s="101" t="str">
        <f t="shared" si="15"/>
        <v/>
      </c>
      <c r="AK31" s="101" t="str">
        <f t="shared" si="15"/>
        <v/>
      </c>
      <c r="AL31" s="101" t="str">
        <f t="shared" si="15"/>
        <v/>
      </c>
      <c r="AM31" s="101" t="str">
        <f t="shared" si="15"/>
        <v/>
      </c>
      <c r="AN31" s="101" t="str">
        <f t="shared" si="15"/>
        <v/>
      </c>
      <c r="AO31" s="101" t="str">
        <f t="shared" si="15"/>
        <v/>
      </c>
      <c r="AP31" s="101" t="str">
        <f t="shared" si="15"/>
        <v/>
      </c>
      <c r="AQ31" s="101" t="str">
        <f t="shared" si="15"/>
        <v/>
      </c>
      <c r="AR31" s="101" t="str">
        <f t="shared" si="15"/>
        <v/>
      </c>
      <c r="AS31" s="101" t="str">
        <f t="shared" si="15"/>
        <v/>
      </c>
    </row>
    <row r="32" spans="1:45" s="34" customFormat="1" ht="15.5" x14ac:dyDescent="0.3">
      <c r="A32" s="25" t="str">
        <f>'1B-ContPP'!A39</f>
        <v>Venituri financiare</v>
      </c>
      <c r="B32" s="26">
        <f>'1B-ContPP'!C39</f>
        <v>0</v>
      </c>
      <c r="C32" s="26">
        <f>'1B-ContPP'!D39</f>
        <v>0</v>
      </c>
      <c r="D32" s="26">
        <f>'1B-ContPP'!E39</f>
        <v>0</v>
      </c>
      <c r="E32" s="26">
        <f>'1B-ContPP'!F39</f>
        <v>0</v>
      </c>
      <c r="F32" s="26">
        <f>'1B-ContPP'!G39</f>
        <v>0</v>
      </c>
      <c r="G32" s="26">
        <f>'1B-ContPP'!H39</f>
        <v>0</v>
      </c>
      <c r="H32" s="26">
        <f>'1B-ContPP'!I39</f>
        <v>0</v>
      </c>
      <c r="I32" s="26">
        <f>'1B-ContPP'!J39</f>
        <v>0</v>
      </c>
      <c r="J32" s="26">
        <f>'1B-ContPP'!K39</f>
        <v>0</v>
      </c>
      <c r="K32" s="26">
        <f>'1B-ContPP'!L39</f>
        <v>0</v>
      </c>
      <c r="L32" s="26">
        <f>'1B-ContPP'!M39</f>
        <v>0</v>
      </c>
      <c r="M32" s="26">
        <f>'1B-ContPP'!N39</f>
        <v>0</v>
      </c>
      <c r="N32" s="26">
        <f>'1B-ContPP'!O39</f>
        <v>0</v>
      </c>
      <c r="O32" s="22"/>
      <c r="P32" s="25" t="s">
        <v>48</v>
      </c>
      <c r="Q32" s="29" t="str">
        <f t="shared" si="12"/>
        <v/>
      </c>
      <c r="R32" s="29" t="str">
        <f t="shared" si="13"/>
        <v/>
      </c>
      <c r="S32" s="29" t="str">
        <f t="shared" si="13"/>
        <v/>
      </c>
      <c r="T32" s="29" t="str">
        <f t="shared" si="13"/>
        <v/>
      </c>
      <c r="U32" s="29" t="str">
        <f t="shared" si="13"/>
        <v/>
      </c>
      <c r="V32" s="29" t="str">
        <f t="shared" si="13"/>
        <v/>
      </c>
      <c r="W32" s="29" t="str">
        <f t="shared" si="13"/>
        <v/>
      </c>
      <c r="X32" s="29" t="str">
        <f t="shared" si="13"/>
        <v/>
      </c>
      <c r="Y32" s="29" t="str">
        <f t="shared" si="13"/>
        <v/>
      </c>
      <c r="Z32" s="29" t="str">
        <f t="shared" si="13"/>
        <v/>
      </c>
      <c r="AA32" s="29" t="str">
        <f t="shared" si="13"/>
        <v/>
      </c>
      <c r="AB32" s="29" t="str">
        <f t="shared" si="13"/>
        <v/>
      </c>
      <c r="AC32" s="29" t="str">
        <f t="shared" si="13"/>
        <v/>
      </c>
      <c r="AD32" s="36"/>
      <c r="AE32" s="36"/>
      <c r="AF32" s="27"/>
      <c r="AG32" s="25" t="s">
        <v>48</v>
      </c>
      <c r="AH32" s="29" t="str">
        <f t="shared" si="14"/>
        <v/>
      </c>
      <c r="AI32" s="29" t="str">
        <f t="shared" si="15"/>
        <v/>
      </c>
      <c r="AJ32" s="29" t="str">
        <f t="shared" si="15"/>
        <v/>
      </c>
      <c r="AK32" s="29" t="str">
        <f t="shared" si="15"/>
        <v/>
      </c>
      <c r="AL32" s="29" t="str">
        <f t="shared" si="15"/>
        <v/>
      </c>
      <c r="AM32" s="29" t="str">
        <f t="shared" si="15"/>
        <v/>
      </c>
      <c r="AN32" s="29" t="str">
        <f t="shared" si="15"/>
        <v/>
      </c>
      <c r="AO32" s="29" t="str">
        <f t="shared" si="15"/>
        <v/>
      </c>
      <c r="AP32" s="29" t="str">
        <f t="shared" si="15"/>
        <v/>
      </c>
      <c r="AQ32" s="29" t="str">
        <f t="shared" si="15"/>
        <v/>
      </c>
      <c r="AR32" s="29" t="str">
        <f t="shared" si="15"/>
        <v/>
      </c>
      <c r="AS32" s="29" t="str">
        <f t="shared" si="15"/>
        <v/>
      </c>
    </row>
    <row r="33" spans="1:45" s="34" customFormat="1" ht="48" x14ac:dyDescent="0.3">
      <c r="A33" s="32" t="str">
        <f>'1B-ContPP'!A40</f>
        <v>16. Ajustări de valoare privind imobilizările financiare şi investiţiile financiare deţinute ca active circulante</v>
      </c>
      <c r="B33" s="33">
        <f>'1B-ContPP'!C40</f>
        <v>0</v>
      </c>
      <c r="C33" s="33">
        <f>'1B-ContPP'!D40</f>
        <v>0</v>
      </c>
      <c r="D33" s="33">
        <f>'1B-ContPP'!E40</f>
        <v>0</v>
      </c>
      <c r="E33" s="33">
        <f>'1B-ContPP'!F40</f>
        <v>0</v>
      </c>
      <c r="F33" s="33">
        <f>'1B-ContPP'!G40</f>
        <v>0</v>
      </c>
      <c r="G33" s="33">
        <f>'1B-ContPP'!H40</f>
        <v>0</v>
      </c>
      <c r="H33" s="33">
        <f>'1B-ContPP'!I40</f>
        <v>0</v>
      </c>
      <c r="I33" s="33">
        <f>'1B-ContPP'!J40</f>
        <v>0</v>
      </c>
      <c r="J33" s="33">
        <f>'1B-ContPP'!K40</f>
        <v>0</v>
      </c>
      <c r="K33" s="33">
        <f>'1B-ContPP'!L40</f>
        <v>0</v>
      </c>
      <c r="L33" s="33">
        <f>'1B-ContPP'!M40</f>
        <v>0</v>
      </c>
      <c r="M33" s="33">
        <f>'1B-ContPP'!N40</f>
        <v>0</v>
      </c>
      <c r="N33" s="33">
        <f>'1B-ContPP'!O40</f>
        <v>0</v>
      </c>
      <c r="O33" s="22"/>
      <c r="P33" s="32" t="s">
        <v>75</v>
      </c>
      <c r="Q33" s="28" t="str">
        <f t="shared" si="12"/>
        <v/>
      </c>
      <c r="R33" s="28" t="str">
        <f t="shared" si="13"/>
        <v/>
      </c>
      <c r="S33" s="28" t="str">
        <f t="shared" si="13"/>
        <v/>
      </c>
      <c r="T33" s="28" t="str">
        <f t="shared" si="13"/>
        <v/>
      </c>
      <c r="U33" s="28" t="str">
        <f t="shared" si="13"/>
        <v/>
      </c>
      <c r="V33" s="28" t="str">
        <f t="shared" si="13"/>
        <v/>
      </c>
      <c r="W33" s="28" t="str">
        <f t="shared" si="13"/>
        <v/>
      </c>
      <c r="X33" s="28" t="str">
        <f t="shared" si="13"/>
        <v/>
      </c>
      <c r="Y33" s="28" t="str">
        <f t="shared" si="13"/>
        <v/>
      </c>
      <c r="Z33" s="28" t="str">
        <f t="shared" si="13"/>
        <v/>
      </c>
      <c r="AA33" s="28" t="str">
        <f t="shared" si="13"/>
        <v/>
      </c>
      <c r="AB33" s="28" t="str">
        <f t="shared" si="13"/>
        <v/>
      </c>
      <c r="AC33" s="28" t="str">
        <f t="shared" si="13"/>
        <v/>
      </c>
      <c r="AD33" s="23"/>
      <c r="AE33" s="23"/>
      <c r="AF33" s="22"/>
      <c r="AG33" s="32" t="s">
        <v>75</v>
      </c>
      <c r="AH33" s="28" t="str">
        <f t="shared" si="14"/>
        <v/>
      </c>
      <c r="AI33" s="28" t="str">
        <f t="shared" si="15"/>
        <v/>
      </c>
      <c r="AJ33" s="28" t="str">
        <f t="shared" si="15"/>
        <v/>
      </c>
      <c r="AK33" s="28" t="str">
        <f t="shared" si="15"/>
        <v/>
      </c>
      <c r="AL33" s="28" t="str">
        <f t="shared" si="15"/>
        <v/>
      </c>
      <c r="AM33" s="28" t="str">
        <f t="shared" si="15"/>
        <v/>
      </c>
      <c r="AN33" s="28" t="str">
        <f t="shared" si="15"/>
        <v/>
      </c>
      <c r="AO33" s="28" t="str">
        <f t="shared" si="15"/>
        <v/>
      </c>
      <c r="AP33" s="28" t="str">
        <f t="shared" si="15"/>
        <v/>
      </c>
      <c r="AQ33" s="28" t="str">
        <f t="shared" si="15"/>
        <v/>
      </c>
      <c r="AR33" s="28" t="str">
        <f t="shared" si="15"/>
        <v/>
      </c>
      <c r="AS33" s="28" t="str">
        <f t="shared" si="15"/>
        <v/>
      </c>
    </row>
    <row r="34" spans="1:45" s="34" customFormat="1" ht="15.5" x14ac:dyDescent="0.3">
      <c r="A34" s="32" t="str">
        <f>'1B-ContPP'!A41</f>
        <v xml:space="preserve">17. Cheltuieli privind dobânzile </v>
      </c>
      <c r="B34" s="33">
        <f>'1B-ContPP'!C41</f>
        <v>0</v>
      </c>
      <c r="C34" s="33">
        <f>'1B-ContPP'!D41</f>
        <v>0</v>
      </c>
      <c r="D34" s="33">
        <f>'1B-ContPP'!E41</f>
        <v>0</v>
      </c>
      <c r="E34" s="33">
        <f>'1B-ContPP'!F41</f>
        <v>0</v>
      </c>
      <c r="F34" s="33">
        <f>'1B-ContPP'!G41</f>
        <v>0</v>
      </c>
      <c r="G34" s="33">
        <f>'1B-ContPP'!H41</f>
        <v>0</v>
      </c>
      <c r="H34" s="33">
        <f>'1B-ContPP'!I41</f>
        <v>0</v>
      </c>
      <c r="I34" s="33">
        <f>'1B-ContPP'!J41</f>
        <v>0</v>
      </c>
      <c r="J34" s="33">
        <f>'1B-ContPP'!K41</f>
        <v>0</v>
      </c>
      <c r="K34" s="33">
        <f>'1B-ContPP'!L41</f>
        <v>0</v>
      </c>
      <c r="L34" s="33">
        <f>'1B-ContPP'!M41</f>
        <v>0</v>
      </c>
      <c r="M34" s="33">
        <f>'1B-ContPP'!N41</f>
        <v>0</v>
      </c>
      <c r="N34" s="33">
        <f>'1B-ContPP'!O41</f>
        <v>0</v>
      </c>
      <c r="O34" s="22"/>
      <c r="P34" s="32" t="s">
        <v>76</v>
      </c>
      <c r="Q34" s="28" t="str">
        <f t="shared" si="12"/>
        <v/>
      </c>
      <c r="R34" s="28" t="str">
        <f t="shared" si="13"/>
        <v/>
      </c>
      <c r="S34" s="28" t="str">
        <f t="shared" si="13"/>
        <v/>
      </c>
      <c r="T34" s="28" t="str">
        <f t="shared" si="13"/>
        <v/>
      </c>
      <c r="U34" s="28" t="str">
        <f t="shared" si="13"/>
        <v/>
      </c>
      <c r="V34" s="28" t="str">
        <f t="shared" si="13"/>
        <v/>
      </c>
      <c r="W34" s="28" t="str">
        <f t="shared" si="13"/>
        <v/>
      </c>
      <c r="X34" s="28" t="str">
        <f t="shared" si="13"/>
        <v/>
      </c>
      <c r="Y34" s="28" t="str">
        <f t="shared" si="13"/>
        <v/>
      </c>
      <c r="Z34" s="28" t="str">
        <f t="shared" si="13"/>
        <v/>
      </c>
      <c r="AA34" s="28" t="str">
        <f t="shared" si="13"/>
        <v/>
      </c>
      <c r="AB34" s="28" t="str">
        <f t="shared" si="13"/>
        <v/>
      </c>
      <c r="AC34" s="28" t="str">
        <f t="shared" si="13"/>
        <v/>
      </c>
      <c r="AD34" s="23"/>
      <c r="AE34" s="23"/>
      <c r="AF34" s="22"/>
      <c r="AG34" s="32" t="s">
        <v>76</v>
      </c>
      <c r="AH34" s="28" t="str">
        <f t="shared" si="14"/>
        <v/>
      </c>
      <c r="AI34" s="28" t="str">
        <f t="shared" si="15"/>
        <v/>
      </c>
      <c r="AJ34" s="28" t="str">
        <f t="shared" si="15"/>
        <v/>
      </c>
      <c r="AK34" s="28" t="str">
        <f t="shared" si="15"/>
        <v/>
      </c>
      <c r="AL34" s="28" t="str">
        <f t="shared" si="15"/>
        <v/>
      </c>
      <c r="AM34" s="28" t="str">
        <f t="shared" si="15"/>
        <v/>
      </c>
      <c r="AN34" s="28" t="str">
        <f t="shared" si="15"/>
        <v/>
      </c>
      <c r="AO34" s="28" t="str">
        <f t="shared" si="15"/>
        <v/>
      </c>
      <c r="AP34" s="28" t="str">
        <f t="shared" si="15"/>
        <v/>
      </c>
      <c r="AQ34" s="28" t="str">
        <f t="shared" si="15"/>
        <v/>
      </c>
      <c r="AR34" s="28" t="str">
        <f t="shared" si="15"/>
        <v/>
      </c>
      <c r="AS34" s="28" t="str">
        <f t="shared" si="15"/>
        <v/>
      </c>
    </row>
    <row r="35" spans="1:45" s="34" customFormat="1" ht="15.5" x14ac:dyDescent="0.3">
      <c r="A35" s="32" t="str">
        <f>'1B-ContPP'!A42</f>
        <v xml:space="preserve">Alte cheltuieli financiare  </v>
      </c>
      <c r="B35" s="33">
        <f>'1B-ContPP'!C42</f>
        <v>0</v>
      </c>
      <c r="C35" s="33">
        <f>'1B-ContPP'!D42</f>
        <v>0</v>
      </c>
      <c r="D35" s="33">
        <f>'1B-ContPP'!E42</f>
        <v>0</v>
      </c>
      <c r="E35" s="33">
        <f>'1B-ContPP'!F42</f>
        <v>0</v>
      </c>
      <c r="F35" s="33">
        <f>'1B-ContPP'!G42</f>
        <v>0</v>
      </c>
      <c r="G35" s="33">
        <f>'1B-ContPP'!H42</f>
        <v>0</v>
      </c>
      <c r="H35" s="33">
        <f>'1B-ContPP'!I42</f>
        <v>0</v>
      </c>
      <c r="I35" s="33">
        <f>'1B-ContPP'!J42</f>
        <v>0</v>
      </c>
      <c r="J35" s="33">
        <f>'1B-ContPP'!K42</f>
        <v>0</v>
      </c>
      <c r="K35" s="33">
        <f>'1B-ContPP'!L42</f>
        <v>0</v>
      </c>
      <c r="L35" s="33">
        <f>'1B-ContPP'!M42</f>
        <v>0</v>
      </c>
      <c r="M35" s="33">
        <f>'1B-ContPP'!N42</f>
        <v>0</v>
      </c>
      <c r="N35" s="33">
        <f>'1B-ContPP'!O42</f>
        <v>0</v>
      </c>
      <c r="O35" s="22"/>
      <c r="P35" s="32" t="s">
        <v>77</v>
      </c>
      <c r="Q35" s="28" t="str">
        <f t="shared" si="12"/>
        <v/>
      </c>
      <c r="R35" s="28" t="str">
        <f t="shared" si="13"/>
        <v/>
      </c>
      <c r="S35" s="28" t="str">
        <f t="shared" si="13"/>
        <v/>
      </c>
      <c r="T35" s="28" t="str">
        <f t="shared" si="13"/>
        <v/>
      </c>
      <c r="U35" s="28" t="str">
        <f t="shared" si="13"/>
        <v/>
      </c>
      <c r="V35" s="28" t="str">
        <f t="shared" si="13"/>
        <v/>
      </c>
      <c r="W35" s="28" t="str">
        <f t="shared" si="13"/>
        <v/>
      </c>
      <c r="X35" s="28" t="str">
        <f t="shared" si="13"/>
        <v/>
      </c>
      <c r="Y35" s="28" t="str">
        <f t="shared" si="13"/>
        <v/>
      </c>
      <c r="Z35" s="28" t="str">
        <f t="shared" si="13"/>
        <v/>
      </c>
      <c r="AA35" s="28" t="str">
        <f t="shared" si="13"/>
        <v/>
      </c>
      <c r="AB35" s="28" t="str">
        <f t="shared" si="13"/>
        <v/>
      </c>
      <c r="AC35" s="28" t="str">
        <f t="shared" si="13"/>
        <v/>
      </c>
      <c r="AD35" s="23"/>
      <c r="AE35" s="23"/>
      <c r="AF35" s="22"/>
      <c r="AG35" s="32" t="s">
        <v>77</v>
      </c>
      <c r="AH35" s="28" t="str">
        <f t="shared" si="14"/>
        <v/>
      </c>
      <c r="AI35" s="28" t="str">
        <f t="shared" si="15"/>
        <v/>
      </c>
      <c r="AJ35" s="28" t="str">
        <f t="shared" si="15"/>
        <v/>
      </c>
      <c r="AK35" s="28" t="str">
        <f t="shared" si="15"/>
        <v/>
      </c>
      <c r="AL35" s="28" t="str">
        <f t="shared" si="15"/>
        <v/>
      </c>
      <c r="AM35" s="28" t="str">
        <f t="shared" si="15"/>
        <v/>
      </c>
      <c r="AN35" s="28" t="str">
        <f t="shared" si="15"/>
        <v/>
      </c>
      <c r="AO35" s="28" t="str">
        <f t="shared" si="15"/>
        <v/>
      </c>
      <c r="AP35" s="28" t="str">
        <f t="shared" si="15"/>
        <v/>
      </c>
      <c r="AQ35" s="28" t="str">
        <f t="shared" si="15"/>
        <v/>
      </c>
      <c r="AR35" s="28" t="str">
        <f t="shared" si="15"/>
        <v/>
      </c>
      <c r="AS35" s="28" t="str">
        <f t="shared" si="15"/>
        <v/>
      </c>
    </row>
    <row r="36" spans="1:45" s="31" customFormat="1" ht="15" x14ac:dyDescent="0.3">
      <c r="A36" s="25" t="str">
        <f>'1B-ContPP'!A43</f>
        <v>Cheltuieli financiare</v>
      </c>
      <c r="B36" s="26">
        <f>'1B-ContPP'!C43</f>
        <v>0</v>
      </c>
      <c r="C36" s="26">
        <f>'1B-ContPP'!D43</f>
        <v>0</v>
      </c>
      <c r="D36" s="26">
        <f>'1B-ContPP'!E43</f>
        <v>0</v>
      </c>
      <c r="E36" s="26">
        <f>'1B-ContPP'!F43</f>
        <v>0</v>
      </c>
      <c r="F36" s="26">
        <f>'1B-ContPP'!G43</f>
        <v>0</v>
      </c>
      <c r="G36" s="26">
        <f>'1B-ContPP'!H43</f>
        <v>0</v>
      </c>
      <c r="H36" s="26">
        <f>'1B-ContPP'!I43</f>
        <v>0</v>
      </c>
      <c r="I36" s="26">
        <f>'1B-ContPP'!J43</f>
        <v>0</v>
      </c>
      <c r="J36" s="26">
        <f>'1B-ContPP'!K43</f>
        <v>0</v>
      </c>
      <c r="K36" s="26">
        <f>'1B-ContPP'!L43</f>
        <v>0</v>
      </c>
      <c r="L36" s="26">
        <f>'1B-ContPP'!M43</f>
        <v>0</v>
      </c>
      <c r="M36" s="26">
        <f>'1B-ContPP'!N43</f>
        <v>0</v>
      </c>
      <c r="N36" s="26">
        <f>'1B-ContPP'!O43</f>
        <v>0</v>
      </c>
      <c r="O36" s="27"/>
      <c r="P36" s="25" t="s">
        <v>49</v>
      </c>
      <c r="Q36" s="29" t="str">
        <f t="shared" si="12"/>
        <v/>
      </c>
      <c r="R36" s="29" t="str">
        <f t="shared" si="13"/>
        <v/>
      </c>
      <c r="S36" s="29" t="str">
        <f t="shared" si="13"/>
        <v/>
      </c>
      <c r="T36" s="29" t="str">
        <f t="shared" si="13"/>
        <v/>
      </c>
      <c r="U36" s="29" t="str">
        <f t="shared" si="13"/>
        <v/>
      </c>
      <c r="V36" s="29" t="str">
        <f t="shared" si="13"/>
        <v/>
      </c>
      <c r="W36" s="29" t="str">
        <f t="shared" si="13"/>
        <v/>
      </c>
      <c r="X36" s="29" t="str">
        <f t="shared" si="13"/>
        <v/>
      </c>
      <c r="Y36" s="29" t="str">
        <f t="shared" si="13"/>
        <v/>
      </c>
      <c r="Z36" s="29" t="str">
        <f t="shared" si="13"/>
        <v/>
      </c>
      <c r="AA36" s="29" t="str">
        <f t="shared" si="13"/>
        <v/>
      </c>
      <c r="AB36" s="29" t="str">
        <f t="shared" si="13"/>
        <v/>
      </c>
      <c r="AC36" s="29" t="str">
        <f t="shared" si="13"/>
        <v/>
      </c>
      <c r="AD36" s="36"/>
      <c r="AE36" s="36"/>
      <c r="AF36" s="27"/>
      <c r="AG36" s="25" t="s">
        <v>49</v>
      </c>
      <c r="AH36" s="29" t="str">
        <f t="shared" si="14"/>
        <v/>
      </c>
      <c r="AI36" s="29" t="str">
        <f t="shared" si="15"/>
        <v/>
      </c>
      <c r="AJ36" s="29" t="str">
        <f t="shared" si="15"/>
        <v/>
      </c>
      <c r="AK36" s="29" t="str">
        <f t="shared" si="15"/>
        <v/>
      </c>
      <c r="AL36" s="29" t="str">
        <f t="shared" si="15"/>
        <v/>
      </c>
      <c r="AM36" s="29" t="str">
        <f t="shared" si="15"/>
        <v/>
      </c>
      <c r="AN36" s="29" t="str">
        <f t="shared" si="15"/>
        <v/>
      </c>
      <c r="AO36" s="29" t="str">
        <f t="shared" si="15"/>
        <v/>
      </c>
      <c r="AP36" s="29" t="str">
        <f t="shared" si="15"/>
        <v/>
      </c>
      <c r="AQ36" s="29" t="str">
        <f t="shared" si="15"/>
        <v/>
      </c>
      <c r="AR36" s="29" t="str">
        <f t="shared" si="15"/>
        <v/>
      </c>
      <c r="AS36" s="29" t="str">
        <f t="shared" si="15"/>
        <v/>
      </c>
    </row>
    <row r="37" spans="1:45" s="34" customFormat="1" ht="15.5" x14ac:dyDescent="0.3">
      <c r="A37" s="32" t="str">
        <f>'1B-ContPP'!A44</f>
        <v>Rezultatul financiar</v>
      </c>
      <c r="B37" s="33">
        <f>'1B-ContPP'!C44</f>
        <v>0</v>
      </c>
      <c r="C37" s="33">
        <f>'1B-ContPP'!D44</f>
        <v>0</v>
      </c>
      <c r="D37" s="33">
        <f>'1B-ContPP'!E44</f>
        <v>0</v>
      </c>
      <c r="E37" s="33">
        <f>'1B-ContPP'!F44</f>
        <v>0</v>
      </c>
      <c r="F37" s="33">
        <f>'1B-ContPP'!G44</f>
        <v>0</v>
      </c>
      <c r="G37" s="33">
        <f>'1B-ContPP'!H44</f>
        <v>0</v>
      </c>
      <c r="H37" s="33">
        <f>'1B-ContPP'!I44</f>
        <v>0</v>
      </c>
      <c r="I37" s="33">
        <f>'1B-ContPP'!J44</f>
        <v>0</v>
      </c>
      <c r="J37" s="33">
        <f>'1B-ContPP'!K44</f>
        <v>0</v>
      </c>
      <c r="K37" s="33">
        <f>'1B-ContPP'!L44</f>
        <v>0</v>
      </c>
      <c r="L37" s="33">
        <f>'1B-ContPP'!M44</f>
        <v>0</v>
      </c>
      <c r="M37" s="33">
        <f>'1B-ContPP'!N44</f>
        <v>0</v>
      </c>
      <c r="N37" s="33">
        <f>'1B-ContPP'!O44</f>
        <v>0</v>
      </c>
      <c r="O37" s="22"/>
      <c r="P37" s="32" t="s">
        <v>50</v>
      </c>
      <c r="Q37" s="28" t="str">
        <f t="shared" si="12"/>
        <v/>
      </c>
      <c r="R37" s="28" t="str">
        <f t="shared" si="13"/>
        <v/>
      </c>
      <c r="S37" s="28" t="str">
        <f t="shared" si="13"/>
        <v/>
      </c>
      <c r="T37" s="28" t="str">
        <f t="shared" si="13"/>
        <v/>
      </c>
      <c r="U37" s="28" t="str">
        <f t="shared" si="13"/>
        <v/>
      </c>
      <c r="V37" s="28" t="str">
        <f t="shared" si="13"/>
        <v/>
      </c>
      <c r="W37" s="28" t="str">
        <f t="shared" si="13"/>
        <v/>
      </c>
      <c r="X37" s="28" t="str">
        <f t="shared" si="13"/>
        <v/>
      </c>
      <c r="Y37" s="28" t="str">
        <f t="shared" si="13"/>
        <v/>
      </c>
      <c r="Z37" s="28" t="str">
        <f t="shared" si="13"/>
        <v/>
      </c>
      <c r="AA37" s="28" t="str">
        <f t="shared" si="13"/>
        <v/>
      </c>
      <c r="AB37" s="28" t="str">
        <f t="shared" si="13"/>
        <v/>
      </c>
      <c r="AC37" s="28" t="str">
        <f t="shared" si="13"/>
        <v/>
      </c>
      <c r="AD37" s="23"/>
      <c r="AE37" s="23"/>
      <c r="AF37" s="22"/>
      <c r="AG37" s="32" t="s">
        <v>50</v>
      </c>
      <c r="AH37" s="28" t="str">
        <f t="shared" si="14"/>
        <v/>
      </c>
      <c r="AI37" s="28" t="str">
        <f t="shared" si="15"/>
        <v/>
      </c>
      <c r="AJ37" s="28" t="str">
        <f t="shared" si="15"/>
        <v/>
      </c>
      <c r="AK37" s="28" t="str">
        <f t="shared" si="15"/>
        <v/>
      </c>
      <c r="AL37" s="28" t="str">
        <f t="shared" si="15"/>
        <v/>
      </c>
      <c r="AM37" s="28" t="str">
        <f t="shared" si="15"/>
        <v/>
      </c>
      <c r="AN37" s="28" t="str">
        <f t="shared" si="15"/>
        <v/>
      </c>
      <c r="AO37" s="28" t="str">
        <f t="shared" si="15"/>
        <v/>
      </c>
      <c r="AP37" s="28" t="str">
        <f t="shared" si="15"/>
        <v/>
      </c>
      <c r="AQ37" s="28" t="str">
        <f t="shared" si="15"/>
        <v/>
      </c>
      <c r="AR37" s="28" t="str">
        <f t="shared" si="15"/>
        <v/>
      </c>
      <c r="AS37" s="28" t="str">
        <f t="shared" si="15"/>
        <v/>
      </c>
    </row>
    <row r="38" spans="1:45" s="31" customFormat="1" ht="15" x14ac:dyDescent="0.3">
      <c r="A38" s="25" t="str">
        <f>'1B-ContPP'!A47</f>
        <v>Rezultatul curent</v>
      </c>
      <c r="B38" s="26">
        <f>'1B-ContPP'!C47</f>
        <v>0</v>
      </c>
      <c r="C38" s="26">
        <f>'1B-ContPP'!D47</f>
        <v>0</v>
      </c>
      <c r="D38" s="26">
        <f>'1B-ContPP'!E47</f>
        <v>0</v>
      </c>
      <c r="E38" s="26">
        <f>'1B-ContPP'!F47</f>
        <v>0</v>
      </c>
      <c r="F38" s="26">
        <f>'1B-ContPP'!G47</f>
        <v>0</v>
      </c>
      <c r="G38" s="26">
        <f>'1B-ContPP'!H47</f>
        <v>0</v>
      </c>
      <c r="H38" s="26">
        <f>'1B-ContPP'!I47</f>
        <v>0</v>
      </c>
      <c r="I38" s="26">
        <f>'1B-ContPP'!J47</f>
        <v>0</v>
      </c>
      <c r="J38" s="26">
        <f>'1B-ContPP'!K47</f>
        <v>0</v>
      </c>
      <c r="K38" s="26">
        <f>'1B-ContPP'!L47</f>
        <v>0</v>
      </c>
      <c r="L38" s="26">
        <f>'1B-ContPP'!M47</f>
        <v>0</v>
      </c>
      <c r="M38" s="26">
        <f>'1B-ContPP'!N47</f>
        <v>0</v>
      </c>
      <c r="N38" s="26">
        <f>'1B-ContPP'!O47</f>
        <v>0</v>
      </c>
      <c r="O38" s="27"/>
      <c r="P38" s="25" t="s">
        <v>53</v>
      </c>
      <c r="Q38" s="29" t="str">
        <f t="shared" si="12"/>
        <v/>
      </c>
      <c r="R38" s="29" t="str">
        <f t="shared" si="13"/>
        <v/>
      </c>
      <c r="S38" s="29" t="str">
        <f t="shared" si="13"/>
        <v/>
      </c>
      <c r="T38" s="29" t="str">
        <f t="shared" si="13"/>
        <v/>
      </c>
      <c r="U38" s="29" t="str">
        <f t="shared" si="13"/>
        <v/>
      </c>
      <c r="V38" s="29" t="str">
        <f t="shared" si="13"/>
        <v/>
      </c>
      <c r="W38" s="29" t="str">
        <f t="shared" si="13"/>
        <v/>
      </c>
      <c r="X38" s="29" t="str">
        <f t="shared" si="13"/>
        <v/>
      </c>
      <c r="Y38" s="29" t="str">
        <f t="shared" si="13"/>
        <v/>
      </c>
      <c r="Z38" s="29" t="str">
        <f t="shared" si="13"/>
        <v/>
      </c>
      <c r="AA38" s="29" t="str">
        <f t="shared" si="13"/>
        <v/>
      </c>
      <c r="AB38" s="29" t="str">
        <f t="shared" si="13"/>
        <v/>
      </c>
      <c r="AC38" s="29" t="str">
        <f t="shared" si="13"/>
        <v/>
      </c>
      <c r="AD38" s="36"/>
      <c r="AE38" s="36"/>
      <c r="AF38" s="27"/>
      <c r="AG38" s="25" t="s">
        <v>53</v>
      </c>
      <c r="AH38" s="29" t="str">
        <f t="shared" si="14"/>
        <v/>
      </c>
      <c r="AI38" s="29" t="str">
        <f t="shared" si="15"/>
        <v/>
      </c>
      <c r="AJ38" s="29" t="str">
        <f t="shared" si="15"/>
        <v/>
      </c>
      <c r="AK38" s="29" t="str">
        <f t="shared" si="15"/>
        <v/>
      </c>
      <c r="AL38" s="29" t="str">
        <f t="shared" si="15"/>
        <v/>
      </c>
      <c r="AM38" s="29" t="str">
        <f t="shared" si="15"/>
        <v/>
      </c>
      <c r="AN38" s="29" t="str">
        <f t="shared" si="15"/>
        <v/>
      </c>
      <c r="AO38" s="29" t="str">
        <f t="shared" si="15"/>
        <v/>
      </c>
      <c r="AP38" s="29" t="str">
        <f t="shared" si="15"/>
        <v/>
      </c>
      <c r="AQ38" s="29" t="str">
        <f t="shared" si="15"/>
        <v/>
      </c>
      <c r="AR38" s="29" t="str">
        <f t="shared" si="15"/>
        <v/>
      </c>
      <c r="AS38" s="29" t="str">
        <f t="shared" si="15"/>
        <v/>
      </c>
    </row>
    <row r="39" spans="1:45" s="31" customFormat="1" ht="15" x14ac:dyDescent="0.3">
      <c r="A39" s="25" t="str">
        <f>'1B-ContPP'!A50</f>
        <v>Venituri extraordinare*</v>
      </c>
      <c r="B39" s="26">
        <f>'1B-ContPP'!C50</f>
        <v>0</v>
      </c>
      <c r="C39" s="26">
        <f>'1B-ContPP'!D50</f>
        <v>0</v>
      </c>
      <c r="D39" s="26">
        <f>'1B-ContPP'!E50</f>
        <v>0</v>
      </c>
      <c r="E39" s="26">
        <f>'1B-ContPP'!F50</f>
        <v>0</v>
      </c>
      <c r="F39" s="26">
        <f>'1B-ContPP'!G50</f>
        <v>0</v>
      </c>
      <c r="G39" s="26">
        <f>'1B-ContPP'!H50</f>
        <v>0</v>
      </c>
      <c r="H39" s="26">
        <f>'1B-ContPP'!I50</f>
        <v>0</v>
      </c>
      <c r="I39" s="26">
        <f>'1B-ContPP'!J50</f>
        <v>0</v>
      </c>
      <c r="J39" s="26">
        <f>'1B-ContPP'!K50</f>
        <v>0</v>
      </c>
      <c r="K39" s="26">
        <f>'1B-ContPP'!L50</f>
        <v>0</v>
      </c>
      <c r="L39" s="26">
        <f>'1B-ContPP'!M50</f>
        <v>0</v>
      </c>
      <c r="M39" s="26">
        <f>'1B-ContPP'!N50</f>
        <v>0</v>
      </c>
      <c r="N39" s="26">
        <f>'1B-ContPP'!O50</f>
        <v>0</v>
      </c>
      <c r="O39" s="27"/>
      <c r="P39" s="25" t="s">
        <v>56</v>
      </c>
      <c r="Q39" s="29" t="str">
        <f t="shared" si="12"/>
        <v/>
      </c>
      <c r="R39" s="29" t="str">
        <f t="shared" si="13"/>
        <v/>
      </c>
      <c r="S39" s="29" t="str">
        <f t="shared" si="13"/>
        <v/>
      </c>
      <c r="T39" s="29" t="str">
        <f t="shared" si="13"/>
        <v/>
      </c>
      <c r="U39" s="29" t="str">
        <f t="shared" si="13"/>
        <v/>
      </c>
      <c r="V39" s="29" t="str">
        <f t="shared" si="13"/>
        <v/>
      </c>
      <c r="W39" s="29" t="str">
        <f t="shared" si="13"/>
        <v/>
      </c>
      <c r="X39" s="29" t="str">
        <f t="shared" si="13"/>
        <v/>
      </c>
      <c r="Y39" s="29" t="str">
        <f t="shared" si="13"/>
        <v/>
      </c>
      <c r="Z39" s="29" t="str">
        <f t="shared" si="13"/>
        <v/>
      </c>
      <c r="AA39" s="29" t="str">
        <f t="shared" si="13"/>
        <v/>
      </c>
      <c r="AB39" s="29" t="str">
        <f t="shared" si="13"/>
        <v/>
      </c>
      <c r="AC39" s="29" t="str">
        <f t="shared" si="13"/>
        <v/>
      </c>
      <c r="AD39" s="36"/>
      <c r="AE39" s="36"/>
      <c r="AF39" s="27"/>
      <c r="AG39" s="25" t="s">
        <v>56</v>
      </c>
      <c r="AH39" s="29" t="str">
        <f t="shared" si="14"/>
        <v/>
      </c>
      <c r="AI39" s="29" t="str">
        <f t="shared" si="15"/>
        <v/>
      </c>
      <c r="AJ39" s="29" t="str">
        <f t="shared" si="15"/>
        <v/>
      </c>
      <c r="AK39" s="29" t="str">
        <f t="shared" si="15"/>
        <v/>
      </c>
      <c r="AL39" s="29" t="str">
        <f t="shared" si="15"/>
        <v/>
      </c>
      <c r="AM39" s="29" t="str">
        <f t="shared" si="15"/>
        <v/>
      </c>
      <c r="AN39" s="29" t="str">
        <f t="shared" si="15"/>
        <v/>
      </c>
      <c r="AO39" s="29" t="str">
        <f t="shared" si="15"/>
        <v/>
      </c>
      <c r="AP39" s="29" t="str">
        <f t="shared" si="15"/>
        <v/>
      </c>
      <c r="AQ39" s="29" t="str">
        <f t="shared" si="15"/>
        <v/>
      </c>
      <c r="AR39" s="29" t="str">
        <f t="shared" si="15"/>
        <v/>
      </c>
      <c r="AS39" s="29" t="str">
        <f t="shared" si="15"/>
        <v/>
      </c>
    </row>
    <row r="40" spans="1:45" s="31" customFormat="1" ht="15" x14ac:dyDescent="0.3">
      <c r="A40" s="25" t="str">
        <f>'1B-ContPP'!A51</f>
        <v>Cheltuieli extraordinare*</v>
      </c>
      <c r="B40" s="26">
        <f>'1B-ContPP'!C51</f>
        <v>0</v>
      </c>
      <c r="C40" s="26">
        <f>'1B-ContPP'!D51</f>
        <v>0</v>
      </c>
      <c r="D40" s="26">
        <f>'1B-ContPP'!E51</f>
        <v>0</v>
      </c>
      <c r="E40" s="26">
        <f>'1B-ContPP'!F51</f>
        <v>0</v>
      </c>
      <c r="F40" s="26">
        <f>'1B-ContPP'!G51</f>
        <v>0</v>
      </c>
      <c r="G40" s="26">
        <f>'1B-ContPP'!H51</f>
        <v>0</v>
      </c>
      <c r="H40" s="26">
        <f>'1B-ContPP'!I51</f>
        <v>0</v>
      </c>
      <c r="I40" s="26">
        <f>'1B-ContPP'!J51</f>
        <v>0</v>
      </c>
      <c r="J40" s="26">
        <f>'1B-ContPP'!K51</f>
        <v>0</v>
      </c>
      <c r="K40" s="26">
        <f>'1B-ContPP'!L51</f>
        <v>0</v>
      </c>
      <c r="L40" s="26">
        <f>'1B-ContPP'!M51</f>
        <v>0</v>
      </c>
      <c r="M40" s="26">
        <f>'1B-ContPP'!N51</f>
        <v>0</v>
      </c>
      <c r="N40" s="26">
        <f>'1B-ContPP'!O51</f>
        <v>0</v>
      </c>
      <c r="O40" s="27"/>
      <c r="P40" s="25" t="s">
        <v>57</v>
      </c>
      <c r="Q40" s="29" t="str">
        <f t="shared" si="12"/>
        <v/>
      </c>
      <c r="R40" s="29" t="str">
        <f t="shared" si="13"/>
        <v/>
      </c>
      <c r="S40" s="29" t="str">
        <f t="shared" si="13"/>
        <v/>
      </c>
      <c r="T40" s="29" t="str">
        <f t="shared" si="13"/>
        <v/>
      </c>
      <c r="U40" s="29" t="str">
        <f t="shared" si="13"/>
        <v/>
      </c>
      <c r="V40" s="29" t="str">
        <f t="shared" si="13"/>
        <v/>
      </c>
      <c r="W40" s="29" t="str">
        <f t="shared" si="13"/>
        <v/>
      </c>
      <c r="X40" s="29" t="str">
        <f t="shared" si="13"/>
        <v/>
      </c>
      <c r="Y40" s="29" t="str">
        <f t="shared" si="13"/>
        <v/>
      </c>
      <c r="Z40" s="29" t="str">
        <f t="shared" si="13"/>
        <v/>
      </c>
      <c r="AA40" s="29" t="str">
        <f t="shared" si="13"/>
        <v/>
      </c>
      <c r="AB40" s="29" t="str">
        <f t="shared" si="13"/>
        <v/>
      </c>
      <c r="AC40" s="29" t="str">
        <f t="shared" si="13"/>
        <v/>
      </c>
      <c r="AD40" s="36"/>
      <c r="AE40" s="36"/>
      <c r="AF40" s="27"/>
      <c r="AG40" s="25" t="s">
        <v>57</v>
      </c>
      <c r="AH40" s="29" t="str">
        <f t="shared" si="14"/>
        <v/>
      </c>
      <c r="AI40" s="29" t="str">
        <f t="shared" si="15"/>
        <v/>
      </c>
      <c r="AJ40" s="29" t="str">
        <f t="shared" si="15"/>
        <v/>
      </c>
      <c r="AK40" s="29" t="str">
        <f t="shared" si="15"/>
        <v/>
      </c>
      <c r="AL40" s="29" t="str">
        <f t="shared" si="15"/>
        <v/>
      </c>
      <c r="AM40" s="29" t="str">
        <f t="shared" si="15"/>
        <v/>
      </c>
      <c r="AN40" s="29" t="str">
        <f t="shared" si="15"/>
        <v/>
      </c>
      <c r="AO40" s="29" t="str">
        <f t="shared" si="15"/>
        <v/>
      </c>
      <c r="AP40" s="29" t="str">
        <f t="shared" si="15"/>
        <v/>
      </c>
      <c r="AQ40" s="29" t="str">
        <f t="shared" si="15"/>
        <v/>
      </c>
      <c r="AR40" s="29" t="str">
        <f t="shared" si="15"/>
        <v/>
      </c>
      <c r="AS40" s="29" t="str">
        <f t="shared" si="15"/>
        <v/>
      </c>
    </row>
    <row r="41" spans="1:45" s="31" customFormat="1" ht="15" x14ac:dyDescent="0.3">
      <c r="A41" s="25" t="str">
        <f>'1B-ContPP'!A52</f>
        <v>Rezultatul extraordinar</v>
      </c>
      <c r="B41" s="26">
        <f>'1B-ContPP'!C52</f>
        <v>0</v>
      </c>
      <c r="C41" s="26">
        <f>'1B-ContPP'!D52</f>
        <v>0</v>
      </c>
      <c r="D41" s="26">
        <f>'1B-ContPP'!E52</f>
        <v>0</v>
      </c>
      <c r="E41" s="26">
        <f>'1B-ContPP'!F52</f>
        <v>0</v>
      </c>
      <c r="F41" s="26">
        <f>'1B-ContPP'!G52</f>
        <v>0</v>
      </c>
      <c r="G41" s="26">
        <f>'1B-ContPP'!H52</f>
        <v>0</v>
      </c>
      <c r="H41" s="26">
        <f>'1B-ContPP'!I52</f>
        <v>0</v>
      </c>
      <c r="I41" s="26">
        <f>'1B-ContPP'!J52</f>
        <v>0</v>
      </c>
      <c r="J41" s="26">
        <f>'1B-ContPP'!K52</f>
        <v>0</v>
      </c>
      <c r="K41" s="26">
        <f>'1B-ContPP'!L52</f>
        <v>0</v>
      </c>
      <c r="L41" s="26">
        <f>'1B-ContPP'!M52</f>
        <v>0</v>
      </c>
      <c r="M41" s="26">
        <f>'1B-ContPP'!N52</f>
        <v>0</v>
      </c>
      <c r="N41" s="26">
        <f>'1B-ContPP'!O52</f>
        <v>0</v>
      </c>
      <c r="O41" s="27"/>
      <c r="P41" s="25" t="s">
        <v>58</v>
      </c>
      <c r="Q41" s="29" t="str">
        <f t="shared" si="12"/>
        <v/>
      </c>
      <c r="R41" s="29" t="str">
        <f t="shared" ref="R41:AC46" si="16">IF(ISERROR(C41/C$25),"",C41/C$25)</f>
        <v/>
      </c>
      <c r="S41" s="29" t="str">
        <f t="shared" si="16"/>
        <v/>
      </c>
      <c r="T41" s="29" t="str">
        <f t="shared" si="16"/>
        <v/>
      </c>
      <c r="U41" s="29" t="str">
        <f t="shared" si="16"/>
        <v/>
      </c>
      <c r="V41" s="29" t="str">
        <f t="shared" si="16"/>
        <v/>
      </c>
      <c r="W41" s="29" t="str">
        <f t="shared" si="16"/>
        <v/>
      </c>
      <c r="X41" s="29" t="str">
        <f t="shared" si="16"/>
        <v/>
      </c>
      <c r="Y41" s="29" t="str">
        <f t="shared" si="16"/>
        <v/>
      </c>
      <c r="Z41" s="29" t="str">
        <f t="shared" si="16"/>
        <v/>
      </c>
      <c r="AA41" s="29" t="str">
        <f t="shared" si="16"/>
        <v/>
      </c>
      <c r="AB41" s="29" t="str">
        <f t="shared" si="16"/>
        <v/>
      </c>
      <c r="AC41" s="29" t="str">
        <f t="shared" si="16"/>
        <v/>
      </c>
      <c r="AD41" s="36"/>
      <c r="AE41" s="36"/>
      <c r="AF41" s="27"/>
      <c r="AG41" s="25" t="s">
        <v>58</v>
      </c>
      <c r="AH41" s="29" t="str">
        <f t="shared" si="14"/>
        <v/>
      </c>
      <c r="AI41" s="29" t="str">
        <f t="shared" ref="AI41:AS46" si="17">IF(ISERROR((D41-C41)/C41),"",(D41-C41)/C41)</f>
        <v/>
      </c>
      <c r="AJ41" s="29" t="str">
        <f t="shared" si="17"/>
        <v/>
      </c>
      <c r="AK41" s="29" t="str">
        <f t="shared" si="17"/>
        <v/>
      </c>
      <c r="AL41" s="29" t="str">
        <f t="shared" si="17"/>
        <v/>
      </c>
      <c r="AM41" s="29" t="str">
        <f t="shared" si="17"/>
        <v/>
      </c>
      <c r="AN41" s="29" t="str">
        <f t="shared" si="17"/>
        <v/>
      </c>
      <c r="AO41" s="29" t="str">
        <f t="shared" si="17"/>
        <v/>
      </c>
      <c r="AP41" s="29" t="str">
        <f t="shared" si="17"/>
        <v/>
      </c>
      <c r="AQ41" s="29" t="str">
        <f t="shared" si="17"/>
        <v/>
      </c>
      <c r="AR41" s="29" t="str">
        <f t="shared" si="17"/>
        <v/>
      </c>
      <c r="AS41" s="29" t="str">
        <f t="shared" si="17"/>
        <v/>
      </c>
    </row>
    <row r="42" spans="1:45" s="31" customFormat="1" ht="15" x14ac:dyDescent="0.3">
      <c r="A42" s="25" t="str">
        <f>'1B-ContPP'!A55</f>
        <v>Venituri totale</v>
      </c>
      <c r="B42" s="26">
        <f>'1B-ContPP'!C55</f>
        <v>0</v>
      </c>
      <c r="C42" s="26">
        <f>'1B-ContPP'!D55</f>
        <v>0</v>
      </c>
      <c r="D42" s="26">
        <f>'1B-ContPP'!E55</f>
        <v>0</v>
      </c>
      <c r="E42" s="26">
        <f>'1B-ContPP'!F55</f>
        <v>0</v>
      </c>
      <c r="F42" s="26">
        <f>'1B-ContPP'!G55</f>
        <v>0</v>
      </c>
      <c r="G42" s="26">
        <f>'1B-ContPP'!H55</f>
        <v>0</v>
      </c>
      <c r="H42" s="26">
        <f>'1B-ContPP'!I55</f>
        <v>0</v>
      </c>
      <c r="I42" s="26">
        <f>'1B-ContPP'!J55</f>
        <v>0</v>
      </c>
      <c r="J42" s="26">
        <f>'1B-ContPP'!K55</f>
        <v>0</v>
      </c>
      <c r="K42" s="26">
        <f>'1B-ContPP'!L55</f>
        <v>0</v>
      </c>
      <c r="L42" s="26">
        <f>'1B-ContPP'!M55</f>
        <v>0</v>
      </c>
      <c r="M42" s="26">
        <f>'1B-ContPP'!N55</f>
        <v>0</v>
      </c>
      <c r="N42" s="26">
        <f>'1B-ContPP'!O55</f>
        <v>0</v>
      </c>
      <c r="O42" s="27"/>
      <c r="P42" s="25" t="s">
        <v>61</v>
      </c>
      <c r="Q42" s="29" t="str">
        <f t="shared" si="12"/>
        <v/>
      </c>
      <c r="R42" s="29" t="str">
        <f t="shared" si="16"/>
        <v/>
      </c>
      <c r="S42" s="29" t="str">
        <f t="shared" si="16"/>
        <v/>
      </c>
      <c r="T42" s="29" t="str">
        <f t="shared" si="16"/>
        <v/>
      </c>
      <c r="U42" s="29" t="str">
        <f t="shared" si="16"/>
        <v/>
      </c>
      <c r="V42" s="29" t="str">
        <f t="shared" si="16"/>
        <v/>
      </c>
      <c r="W42" s="29" t="str">
        <f t="shared" si="16"/>
        <v/>
      </c>
      <c r="X42" s="29" t="str">
        <f t="shared" si="16"/>
        <v/>
      </c>
      <c r="Y42" s="29" t="str">
        <f t="shared" si="16"/>
        <v/>
      </c>
      <c r="Z42" s="29" t="str">
        <f t="shared" si="16"/>
        <v/>
      </c>
      <c r="AA42" s="29" t="str">
        <f t="shared" si="16"/>
        <v/>
      </c>
      <c r="AB42" s="29" t="str">
        <f t="shared" si="16"/>
        <v/>
      </c>
      <c r="AC42" s="29" t="str">
        <f t="shared" si="16"/>
        <v/>
      </c>
      <c r="AD42" s="36"/>
      <c r="AE42" s="36"/>
      <c r="AF42" s="27"/>
      <c r="AG42" s="25" t="s">
        <v>61</v>
      </c>
      <c r="AH42" s="29" t="str">
        <f t="shared" si="14"/>
        <v/>
      </c>
      <c r="AI42" s="29" t="str">
        <f t="shared" si="17"/>
        <v/>
      </c>
      <c r="AJ42" s="29" t="str">
        <f t="shared" si="17"/>
        <v/>
      </c>
      <c r="AK42" s="29" t="str">
        <f t="shared" si="17"/>
        <v/>
      </c>
      <c r="AL42" s="29" t="str">
        <f t="shared" si="17"/>
        <v/>
      </c>
      <c r="AM42" s="29" t="str">
        <f t="shared" si="17"/>
        <v/>
      </c>
      <c r="AN42" s="29" t="str">
        <f t="shared" si="17"/>
        <v/>
      </c>
      <c r="AO42" s="29" t="str">
        <f t="shared" si="17"/>
        <v/>
      </c>
      <c r="AP42" s="29" t="str">
        <f t="shared" si="17"/>
        <v/>
      </c>
      <c r="AQ42" s="29" t="str">
        <f t="shared" si="17"/>
        <v/>
      </c>
      <c r="AR42" s="29" t="str">
        <f t="shared" si="17"/>
        <v/>
      </c>
      <c r="AS42" s="29" t="str">
        <f t="shared" si="17"/>
        <v/>
      </c>
    </row>
    <row r="43" spans="1:45" s="34" customFormat="1" ht="15.5" x14ac:dyDescent="0.3">
      <c r="A43" s="25" t="str">
        <f>'1B-ContPP'!A56</f>
        <v>Cheltuieli totale</v>
      </c>
      <c r="B43" s="26">
        <f>'1B-ContPP'!C56</f>
        <v>0</v>
      </c>
      <c r="C43" s="26">
        <f>'1B-ContPP'!D56</f>
        <v>0</v>
      </c>
      <c r="D43" s="26">
        <f>'1B-ContPP'!E56</f>
        <v>0</v>
      </c>
      <c r="E43" s="26">
        <f>'1B-ContPP'!F56</f>
        <v>0</v>
      </c>
      <c r="F43" s="26">
        <f>'1B-ContPP'!G56</f>
        <v>0</v>
      </c>
      <c r="G43" s="26">
        <f>'1B-ContPP'!H56</f>
        <v>0</v>
      </c>
      <c r="H43" s="26">
        <f>'1B-ContPP'!I56</f>
        <v>0</v>
      </c>
      <c r="I43" s="26">
        <f>'1B-ContPP'!J56</f>
        <v>0</v>
      </c>
      <c r="J43" s="26">
        <f>'1B-ContPP'!K56</f>
        <v>0</v>
      </c>
      <c r="K43" s="26">
        <f>'1B-ContPP'!L56</f>
        <v>0</v>
      </c>
      <c r="L43" s="26">
        <f>'1B-ContPP'!M56</f>
        <v>0</v>
      </c>
      <c r="M43" s="26">
        <f>'1B-ContPP'!N56</f>
        <v>0</v>
      </c>
      <c r="N43" s="26">
        <f>'1B-ContPP'!O56</f>
        <v>0</v>
      </c>
      <c r="O43" s="22"/>
      <c r="P43" s="25" t="s">
        <v>62</v>
      </c>
      <c r="Q43" s="29" t="str">
        <f t="shared" si="12"/>
        <v/>
      </c>
      <c r="R43" s="29" t="str">
        <f t="shared" si="16"/>
        <v/>
      </c>
      <c r="S43" s="29" t="str">
        <f t="shared" si="16"/>
        <v/>
      </c>
      <c r="T43" s="29" t="str">
        <f t="shared" si="16"/>
        <v/>
      </c>
      <c r="U43" s="29" t="str">
        <f t="shared" si="16"/>
        <v/>
      </c>
      <c r="V43" s="29" t="str">
        <f t="shared" si="16"/>
        <v/>
      </c>
      <c r="W43" s="29" t="str">
        <f t="shared" si="16"/>
        <v/>
      </c>
      <c r="X43" s="29" t="str">
        <f t="shared" si="16"/>
        <v/>
      </c>
      <c r="Y43" s="29" t="str">
        <f t="shared" si="16"/>
        <v/>
      </c>
      <c r="Z43" s="29" t="str">
        <f t="shared" si="16"/>
        <v/>
      </c>
      <c r="AA43" s="29" t="str">
        <f t="shared" si="16"/>
        <v/>
      </c>
      <c r="AB43" s="29" t="str">
        <f t="shared" si="16"/>
        <v/>
      </c>
      <c r="AC43" s="29" t="str">
        <f t="shared" si="16"/>
        <v/>
      </c>
      <c r="AD43" s="36"/>
      <c r="AE43" s="36"/>
      <c r="AF43" s="27"/>
      <c r="AG43" s="25" t="s">
        <v>62</v>
      </c>
      <c r="AH43" s="29" t="str">
        <f t="shared" si="14"/>
        <v/>
      </c>
      <c r="AI43" s="29" t="str">
        <f t="shared" si="17"/>
        <v/>
      </c>
      <c r="AJ43" s="29" t="str">
        <f t="shared" si="17"/>
        <v/>
      </c>
      <c r="AK43" s="29" t="str">
        <f t="shared" si="17"/>
        <v/>
      </c>
      <c r="AL43" s="29" t="str">
        <f t="shared" si="17"/>
        <v/>
      </c>
      <c r="AM43" s="29" t="str">
        <f t="shared" si="17"/>
        <v/>
      </c>
      <c r="AN43" s="29" t="str">
        <f t="shared" si="17"/>
        <v/>
      </c>
      <c r="AO43" s="29" t="str">
        <f t="shared" si="17"/>
        <v/>
      </c>
      <c r="AP43" s="29" t="str">
        <f t="shared" si="17"/>
        <v/>
      </c>
      <c r="AQ43" s="29" t="str">
        <f t="shared" si="17"/>
        <v/>
      </c>
      <c r="AR43" s="29" t="str">
        <f t="shared" si="17"/>
        <v/>
      </c>
      <c r="AS43" s="29" t="str">
        <f t="shared" si="17"/>
        <v/>
      </c>
    </row>
    <row r="44" spans="1:45" s="31" customFormat="1" ht="15" x14ac:dyDescent="0.3">
      <c r="A44" s="25" t="str">
        <f>'1B-ContPP'!A57</f>
        <v>Rezultatul brut</v>
      </c>
      <c r="B44" s="26">
        <f>'1B-ContPP'!C57</f>
        <v>0</v>
      </c>
      <c r="C44" s="26">
        <f>'1B-ContPP'!D57</f>
        <v>0</v>
      </c>
      <c r="D44" s="26">
        <f>'1B-ContPP'!E57</f>
        <v>0</v>
      </c>
      <c r="E44" s="26">
        <f>'1B-ContPP'!F57</f>
        <v>0</v>
      </c>
      <c r="F44" s="26">
        <f>'1B-ContPP'!G57</f>
        <v>0</v>
      </c>
      <c r="G44" s="26">
        <f>'1B-ContPP'!H57</f>
        <v>0</v>
      </c>
      <c r="H44" s="26">
        <f>'1B-ContPP'!I57</f>
        <v>0</v>
      </c>
      <c r="I44" s="26">
        <f>'1B-ContPP'!J57</f>
        <v>0</v>
      </c>
      <c r="J44" s="26">
        <f>'1B-ContPP'!K57</f>
        <v>0</v>
      </c>
      <c r="K44" s="26">
        <f>'1B-ContPP'!L57</f>
        <v>0</v>
      </c>
      <c r="L44" s="26">
        <f>'1B-ContPP'!M57</f>
        <v>0</v>
      </c>
      <c r="M44" s="26">
        <f>'1B-ContPP'!N57</f>
        <v>0</v>
      </c>
      <c r="N44" s="26">
        <f>'1B-ContPP'!O57</f>
        <v>0</v>
      </c>
      <c r="O44" s="27"/>
      <c r="P44" s="25" t="s">
        <v>63</v>
      </c>
      <c r="Q44" s="29" t="str">
        <f t="shared" si="12"/>
        <v/>
      </c>
      <c r="R44" s="29" t="str">
        <f t="shared" si="16"/>
        <v/>
      </c>
      <c r="S44" s="29" t="str">
        <f t="shared" si="16"/>
        <v/>
      </c>
      <c r="T44" s="29" t="str">
        <f t="shared" si="16"/>
        <v/>
      </c>
      <c r="U44" s="29" t="str">
        <f t="shared" si="16"/>
        <v/>
      </c>
      <c r="V44" s="29" t="str">
        <f t="shared" si="16"/>
        <v/>
      </c>
      <c r="W44" s="29" t="str">
        <f t="shared" si="16"/>
        <v/>
      </c>
      <c r="X44" s="29" t="str">
        <f t="shared" si="16"/>
        <v/>
      </c>
      <c r="Y44" s="29" t="str">
        <f t="shared" si="16"/>
        <v/>
      </c>
      <c r="Z44" s="29" t="str">
        <f t="shared" si="16"/>
        <v/>
      </c>
      <c r="AA44" s="29" t="str">
        <f t="shared" si="16"/>
        <v/>
      </c>
      <c r="AB44" s="29" t="str">
        <f t="shared" si="16"/>
        <v/>
      </c>
      <c r="AC44" s="29" t="str">
        <f t="shared" si="16"/>
        <v/>
      </c>
      <c r="AD44" s="36"/>
      <c r="AE44" s="36"/>
      <c r="AF44" s="27"/>
      <c r="AG44" s="25" t="s">
        <v>63</v>
      </c>
      <c r="AH44" s="29" t="str">
        <f t="shared" si="14"/>
        <v/>
      </c>
      <c r="AI44" s="29" t="str">
        <f t="shared" si="17"/>
        <v/>
      </c>
      <c r="AJ44" s="29" t="str">
        <f t="shared" si="17"/>
        <v/>
      </c>
      <c r="AK44" s="29" t="str">
        <f t="shared" si="17"/>
        <v/>
      </c>
      <c r="AL44" s="29" t="str">
        <f t="shared" si="17"/>
        <v/>
      </c>
      <c r="AM44" s="29" t="str">
        <f t="shared" si="17"/>
        <v/>
      </c>
      <c r="AN44" s="29" t="str">
        <f t="shared" si="17"/>
        <v/>
      </c>
      <c r="AO44" s="29" t="str">
        <f t="shared" si="17"/>
        <v/>
      </c>
      <c r="AP44" s="29" t="str">
        <f t="shared" si="17"/>
        <v/>
      </c>
      <c r="AQ44" s="29" t="str">
        <f t="shared" si="17"/>
        <v/>
      </c>
      <c r="AR44" s="29" t="str">
        <f t="shared" si="17"/>
        <v/>
      </c>
      <c r="AS44" s="29" t="str">
        <f t="shared" si="17"/>
        <v/>
      </c>
    </row>
    <row r="45" spans="1:45" s="34" customFormat="1" ht="15.5" x14ac:dyDescent="0.3">
      <c r="A45" s="32" t="str">
        <f>'1B-ContPP'!A60</f>
        <v>Impozit pe profit</v>
      </c>
      <c r="B45" s="33">
        <f>'1B-ContPP'!C60</f>
        <v>0</v>
      </c>
      <c r="C45" s="33">
        <f>'1B-ContPP'!D60</f>
        <v>0</v>
      </c>
      <c r="D45" s="33">
        <f>'1B-ContPP'!E60</f>
        <v>0</v>
      </c>
      <c r="E45" s="33">
        <f>'1B-ContPP'!F60</f>
        <v>0</v>
      </c>
      <c r="F45" s="33">
        <f>'1B-ContPP'!G60</f>
        <v>0</v>
      </c>
      <c r="G45" s="33">
        <f>'1B-ContPP'!H60</f>
        <v>0</v>
      </c>
      <c r="H45" s="33">
        <f>'1B-ContPP'!I60</f>
        <v>0</v>
      </c>
      <c r="I45" s="33">
        <f>'1B-ContPP'!J60</f>
        <v>0</v>
      </c>
      <c r="J45" s="33">
        <f>'1B-ContPP'!K60</f>
        <v>0</v>
      </c>
      <c r="K45" s="33">
        <f>'1B-ContPP'!L60</f>
        <v>0</v>
      </c>
      <c r="L45" s="33">
        <f>'1B-ContPP'!M60</f>
        <v>0</v>
      </c>
      <c r="M45" s="33">
        <f>'1B-ContPP'!N60</f>
        <v>0</v>
      </c>
      <c r="N45" s="33">
        <f>'1B-ContPP'!O60</f>
        <v>0</v>
      </c>
      <c r="O45" s="22"/>
      <c r="P45" s="32" t="s">
        <v>78</v>
      </c>
      <c r="Q45" s="28" t="str">
        <f t="shared" ref="Q45:Q50" si="18">IF(ISERROR(B45/B$25),"",B45/B$25)</f>
        <v/>
      </c>
      <c r="R45" s="28" t="str">
        <f t="shared" si="16"/>
        <v/>
      </c>
      <c r="S45" s="28" t="str">
        <f t="shared" si="16"/>
        <v/>
      </c>
      <c r="T45" s="28" t="str">
        <f t="shared" si="16"/>
        <v/>
      </c>
      <c r="U45" s="28" t="str">
        <f t="shared" si="16"/>
        <v/>
      </c>
      <c r="V45" s="28" t="str">
        <f t="shared" si="16"/>
        <v/>
      </c>
      <c r="W45" s="28" t="str">
        <f t="shared" si="16"/>
        <v/>
      </c>
      <c r="X45" s="28" t="str">
        <f t="shared" si="16"/>
        <v/>
      </c>
      <c r="Y45" s="28" t="str">
        <f t="shared" si="16"/>
        <v/>
      </c>
      <c r="Z45" s="28" t="str">
        <f t="shared" si="16"/>
        <v/>
      </c>
      <c r="AA45" s="28" t="str">
        <f t="shared" si="16"/>
        <v/>
      </c>
      <c r="AB45" s="28" t="str">
        <f t="shared" si="16"/>
        <v/>
      </c>
      <c r="AC45" s="28" t="str">
        <f t="shared" si="16"/>
        <v/>
      </c>
      <c r="AD45" s="23"/>
      <c r="AE45" s="23"/>
      <c r="AF45" s="22"/>
      <c r="AG45" s="32" t="s">
        <v>78</v>
      </c>
      <c r="AH45" s="28" t="str">
        <f>IF(ISERROR((C45-B45)/B45),"",(C45-B45)/B45)</f>
        <v/>
      </c>
      <c r="AI45" s="28" t="str">
        <f>IF(ISERROR((D45-C45)/C45),"",(D45-C45)/C45)</f>
        <v/>
      </c>
      <c r="AJ45" s="28" t="str">
        <f t="shared" si="17"/>
        <v/>
      </c>
      <c r="AK45" s="28" t="str">
        <f t="shared" si="17"/>
        <v/>
      </c>
      <c r="AL45" s="28" t="str">
        <f t="shared" si="17"/>
        <v/>
      </c>
      <c r="AM45" s="28" t="str">
        <f t="shared" si="17"/>
        <v/>
      </c>
      <c r="AN45" s="28" t="str">
        <f t="shared" si="17"/>
        <v/>
      </c>
      <c r="AO45" s="28" t="str">
        <f t="shared" si="17"/>
        <v/>
      </c>
      <c r="AP45" s="28" t="str">
        <f t="shared" si="17"/>
        <v/>
      </c>
      <c r="AQ45" s="28" t="str">
        <f t="shared" si="17"/>
        <v/>
      </c>
      <c r="AR45" s="28" t="str">
        <f t="shared" si="17"/>
        <v/>
      </c>
      <c r="AS45" s="28" t="str">
        <f t="shared" si="17"/>
        <v/>
      </c>
    </row>
    <row r="46" spans="1:45" s="34" customFormat="1" ht="24" x14ac:dyDescent="0.3">
      <c r="A46" s="32" t="str">
        <f>'1B-ContPP'!A61</f>
        <v>Alte impozite neprezentate la elementele de mai sus</v>
      </c>
      <c r="B46" s="33">
        <f>'1B-ContPP'!C61</f>
        <v>0</v>
      </c>
      <c r="C46" s="33">
        <f>'1B-ContPP'!D61</f>
        <v>0</v>
      </c>
      <c r="D46" s="33">
        <f>'1B-ContPP'!E61</f>
        <v>0</v>
      </c>
      <c r="E46" s="33">
        <f>'1B-ContPP'!F61</f>
        <v>0</v>
      </c>
      <c r="F46" s="33">
        <f>'1B-ContPP'!G61</f>
        <v>0</v>
      </c>
      <c r="G46" s="33">
        <f>'1B-ContPP'!H61</f>
        <v>0</v>
      </c>
      <c r="H46" s="33">
        <f>'1B-ContPP'!I61</f>
        <v>0</v>
      </c>
      <c r="I46" s="33">
        <f>'1B-ContPP'!J61</f>
        <v>0</v>
      </c>
      <c r="J46" s="33">
        <f>'1B-ContPP'!K61</f>
        <v>0</v>
      </c>
      <c r="K46" s="33">
        <f>'1B-ContPP'!L61</f>
        <v>0</v>
      </c>
      <c r="L46" s="33">
        <f>'1B-ContPP'!M61</f>
        <v>0</v>
      </c>
      <c r="M46" s="33">
        <f>'1B-ContPP'!N61</f>
        <v>0</v>
      </c>
      <c r="N46" s="33">
        <f>'1B-ContPP'!O61</f>
        <v>0</v>
      </c>
      <c r="O46" s="22"/>
      <c r="P46" s="32" t="str">
        <f>A46</f>
        <v>Alte impozite neprezentate la elementele de mai sus</v>
      </c>
      <c r="Q46" s="28" t="str">
        <f t="shared" si="18"/>
        <v/>
      </c>
      <c r="R46" s="28" t="str">
        <f>IF(ISERROR(C46/C$25),"",C46/C$25)</f>
        <v/>
      </c>
      <c r="S46" s="28" t="str">
        <f t="shared" si="16"/>
        <v/>
      </c>
      <c r="T46" s="28" t="str">
        <f t="shared" si="16"/>
        <v/>
      </c>
      <c r="U46" s="28" t="str">
        <f t="shared" si="16"/>
        <v/>
      </c>
      <c r="V46" s="28" t="str">
        <f t="shared" si="16"/>
        <v/>
      </c>
      <c r="W46" s="28" t="str">
        <f t="shared" si="16"/>
        <v/>
      </c>
      <c r="X46" s="28" t="str">
        <f t="shared" si="16"/>
        <v/>
      </c>
      <c r="Y46" s="28" t="str">
        <f t="shared" si="16"/>
        <v/>
      </c>
      <c r="Z46" s="28" t="str">
        <f t="shared" si="16"/>
        <v/>
      </c>
      <c r="AA46" s="28" t="str">
        <f t="shared" si="16"/>
        <v/>
      </c>
      <c r="AB46" s="28" t="str">
        <f t="shared" si="16"/>
        <v/>
      </c>
      <c r="AC46" s="28" t="str">
        <f t="shared" si="16"/>
        <v/>
      </c>
      <c r="AD46" s="23"/>
      <c r="AE46" s="23"/>
      <c r="AF46" s="22"/>
      <c r="AG46" s="32" t="str">
        <f>A46</f>
        <v>Alte impozite neprezentate la elementele de mai sus</v>
      </c>
      <c r="AH46" s="28" t="str">
        <f>IF(ISERROR((C46-B46)/B46),"",(C46-B46)/B46)</f>
        <v/>
      </c>
      <c r="AI46" s="28" t="str">
        <f>IF(ISERROR((D46-C46)/C46),"",(D46-C46)/C46)</f>
        <v/>
      </c>
      <c r="AJ46" s="28" t="str">
        <f t="shared" si="17"/>
        <v/>
      </c>
      <c r="AK46" s="28" t="str">
        <f>IF(ISERROR((F46-E46)/E46),"",(F46-E46)/E46)</f>
        <v/>
      </c>
      <c r="AL46" s="28" t="str">
        <f t="shared" si="17"/>
        <v/>
      </c>
      <c r="AM46" s="28" t="str">
        <f t="shared" ref="AM46:AS46" si="19">IF(ISERROR((H46-G46)/G46),"",(H46-G46)/G46)</f>
        <v/>
      </c>
      <c r="AN46" s="28" t="str">
        <f t="shared" si="19"/>
        <v/>
      </c>
      <c r="AO46" s="28" t="str">
        <f t="shared" si="19"/>
        <v/>
      </c>
      <c r="AP46" s="28" t="str">
        <f t="shared" si="19"/>
        <v/>
      </c>
      <c r="AQ46" s="28" t="str">
        <f t="shared" si="19"/>
        <v/>
      </c>
      <c r="AR46" s="28" t="str">
        <f t="shared" si="19"/>
        <v/>
      </c>
      <c r="AS46" s="28" t="str">
        <f t="shared" si="19"/>
        <v/>
      </c>
    </row>
    <row r="47" spans="1:45" s="31" customFormat="1" ht="15" x14ac:dyDescent="0.3">
      <c r="A47" s="25" t="str">
        <f>'1B-ContPP'!A62</f>
        <v>Rezultatul net</v>
      </c>
      <c r="B47" s="26">
        <f>'1B-ContPP'!C62</f>
        <v>0</v>
      </c>
      <c r="C47" s="26">
        <f>'1B-ContPP'!D62</f>
        <v>0</v>
      </c>
      <c r="D47" s="26">
        <f>'1B-ContPP'!E62</f>
        <v>0</v>
      </c>
      <c r="E47" s="26">
        <f>'1B-ContPP'!F62</f>
        <v>0</v>
      </c>
      <c r="F47" s="26">
        <f>'1B-ContPP'!G62</f>
        <v>0</v>
      </c>
      <c r="G47" s="26">
        <f>'1B-ContPP'!H62</f>
        <v>0</v>
      </c>
      <c r="H47" s="26">
        <f>'1B-ContPP'!I62</f>
        <v>0</v>
      </c>
      <c r="I47" s="26">
        <f>'1B-ContPP'!J62</f>
        <v>0</v>
      </c>
      <c r="J47" s="26">
        <f>'1B-ContPP'!K62</f>
        <v>0</v>
      </c>
      <c r="K47" s="26">
        <f>'1B-ContPP'!L62</f>
        <v>0</v>
      </c>
      <c r="L47" s="26">
        <f>'1B-ContPP'!M62</f>
        <v>0</v>
      </c>
      <c r="M47" s="26">
        <f>'1B-ContPP'!N62</f>
        <v>0</v>
      </c>
      <c r="N47" s="26">
        <f>'1B-ContPP'!O62</f>
        <v>0</v>
      </c>
      <c r="O47" s="27"/>
      <c r="P47" s="25" t="s">
        <v>66</v>
      </c>
      <c r="Q47" s="29" t="str">
        <f t="shared" si="18"/>
        <v/>
      </c>
      <c r="R47" s="29" t="str">
        <f>IF(ISERROR(C47/C$25),"",C47/C$25)</f>
        <v/>
      </c>
      <c r="S47" s="29" t="str">
        <f t="shared" ref="R47:AC50" si="20">IF(ISERROR(D47/D$25),"",D47/D$25)</f>
        <v/>
      </c>
      <c r="T47" s="29" t="str">
        <f t="shared" si="20"/>
        <v/>
      </c>
      <c r="U47" s="29" t="str">
        <f t="shared" si="20"/>
        <v/>
      </c>
      <c r="V47" s="29" t="str">
        <f t="shared" si="20"/>
        <v/>
      </c>
      <c r="W47" s="29" t="str">
        <f t="shared" si="20"/>
        <v/>
      </c>
      <c r="X47" s="29" t="str">
        <f t="shared" si="20"/>
        <v/>
      </c>
      <c r="Y47" s="29" t="str">
        <f t="shared" si="20"/>
        <v/>
      </c>
      <c r="Z47" s="29" t="str">
        <f t="shared" si="20"/>
        <v/>
      </c>
      <c r="AA47" s="29" t="str">
        <f t="shared" si="20"/>
        <v/>
      </c>
      <c r="AB47" s="29" t="str">
        <f t="shared" si="20"/>
        <v/>
      </c>
      <c r="AC47" s="29" t="str">
        <f t="shared" si="20"/>
        <v/>
      </c>
      <c r="AD47" s="36"/>
      <c r="AE47" s="36"/>
      <c r="AF47" s="27"/>
      <c r="AG47" s="25" t="s">
        <v>66</v>
      </c>
      <c r="AH47" s="29" t="str">
        <f>IF(ISERROR((C47-B47)/B47),"",(C47-B47)/B47)</f>
        <v/>
      </c>
      <c r="AI47" s="29" t="str">
        <f t="shared" ref="AI47:AS50" si="21">IF(ISERROR((D47-C47)/C47),"",(D47-C47)/C47)</f>
        <v/>
      </c>
      <c r="AJ47" s="29" t="str">
        <f t="shared" si="21"/>
        <v/>
      </c>
      <c r="AK47" s="29" t="str">
        <f t="shared" si="21"/>
        <v/>
      </c>
      <c r="AL47" s="29" t="str">
        <f t="shared" si="21"/>
        <v/>
      </c>
      <c r="AM47" s="29" t="str">
        <f t="shared" si="21"/>
        <v/>
      </c>
      <c r="AN47" s="29" t="str">
        <f t="shared" si="21"/>
        <v/>
      </c>
      <c r="AO47" s="29" t="str">
        <f t="shared" si="21"/>
        <v/>
      </c>
      <c r="AP47" s="29" t="str">
        <f t="shared" si="21"/>
        <v/>
      </c>
      <c r="AQ47" s="29" t="str">
        <f t="shared" si="21"/>
        <v/>
      </c>
      <c r="AR47" s="29" t="str">
        <f t="shared" si="21"/>
        <v/>
      </c>
      <c r="AS47" s="29" t="str">
        <f t="shared" si="21"/>
        <v/>
      </c>
    </row>
    <row r="48" spans="1:45" s="31" customFormat="1" ht="15" x14ac:dyDescent="0.3">
      <c r="A48" s="25" t="s">
        <v>94</v>
      </c>
      <c r="B48" s="26">
        <f>B47+B45+B46</f>
        <v>0</v>
      </c>
      <c r="C48" s="26">
        <f>C47+C45+C46</f>
        <v>0</v>
      </c>
      <c r="D48" s="26">
        <f t="shared" ref="D48:N48" si="22">D47+D45+D46</f>
        <v>0</v>
      </c>
      <c r="E48" s="26">
        <f t="shared" si="22"/>
        <v>0</v>
      </c>
      <c r="F48" s="26">
        <f t="shared" si="22"/>
        <v>0</v>
      </c>
      <c r="G48" s="26">
        <f t="shared" si="22"/>
        <v>0</v>
      </c>
      <c r="H48" s="26">
        <f t="shared" si="22"/>
        <v>0</v>
      </c>
      <c r="I48" s="26">
        <f t="shared" si="22"/>
        <v>0</v>
      </c>
      <c r="J48" s="26">
        <f t="shared" si="22"/>
        <v>0</v>
      </c>
      <c r="K48" s="26">
        <f t="shared" si="22"/>
        <v>0</v>
      </c>
      <c r="L48" s="26">
        <f t="shared" si="22"/>
        <v>0</v>
      </c>
      <c r="M48" s="26">
        <f t="shared" si="22"/>
        <v>0</v>
      </c>
      <c r="N48" s="26">
        <f t="shared" si="22"/>
        <v>0</v>
      </c>
      <c r="O48" s="27"/>
      <c r="P48" s="25" t="s">
        <v>94</v>
      </c>
      <c r="Q48" s="29" t="str">
        <f t="shared" si="18"/>
        <v/>
      </c>
      <c r="R48" s="29" t="str">
        <f t="shared" si="20"/>
        <v/>
      </c>
      <c r="S48" s="29" t="str">
        <f t="shared" si="20"/>
        <v/>
      </c>
      <c r="T48" s="29" t="str">
        <f t="shared" si="20"/>
        <v/>
      </c>
      <c r="U48" s="29" t="str">
        <f t="shared" si="20"/>
        <v/>
      </c>
      <c r="V48" s="29" t="str">
        <f t="shared" si="20"/>
        <v/>
      </c>
      <c r="W48" s="29" t="str">
        <f t="shared" si="20"/>
        <v/>
      </c>
      <c r="X48" s="29" t="str">
        <f t="shared" si="20"/>
        <v/>
      </c>
      <c r="Y48" s="29" t="str">
        <f t="shared" si="20"/>
        <v/>
      </c>
      <c r="Z48" s="29" t="str">
        <f t="shared" si="20"/>
        <v/>
      </c>
      <c r="AA48" s="29" t="str">
        <f t="shared" si="20"/>
        <v/>
      </c>
      <c r="AB48" s="29" t="str">
        <f t="shared" si="20"/>
        <v/>
      </c>
      <c r="AC48" s="29" t="str">
        <f t="shared" si="20"/>
        <v/>
      </c>
      <c r="AD48" s="36"/>
      <c r="AE48" s="36"/>
      <c r="AF48" s="27"/>
      <c r="AG48" s="25" t="s">
        <v>94</v>
      </c>
      <c r="AH48" s="29" t="str">
        <f>IF(ISERROR((C48-B48)/B48),"",(C48-B48)/B48)</f>
        <v/>
      </c>
      <c r="AI48" s="29" t="str">
        <f t="shared" si="21"/>
        <v/>
      </c>
      <c r="AJ48" s="29" t="str">
        <f t="shared" si="21"/>
        <v/>
      </c>
      <c r="AK48" s="29" t="str">
        <f t="shared" si="21"/>
        <v/>
      </c>
      <c r="AL48" s="29" t="str">
        <f t="shared" si="21"/>
        <v/>
      </c>
      <c r="AM48" s="29" t="str">
        <f t="shared" si="21"/>
        <v/>
      </c>
      <c r="AN48" s="29" t="str">
        <f t="shared" si="21"/>
        <v/>
      </c>
      <c r="AO48" s="29" t="str">
        <f t="shared" si="21"/>
        <v/>
      </c>
      <c r="AP48" s="29" t="str">
        <f t="shared" si="21"/>
        <v/>
      </c>
      <c r="AQ48" s="29" t="str">
        <f t="shared" si="21"/>
        <v/>
      </c>
      <c r="AR48" s="29" t="str">
        <f t="shared" si="21"/>
        <v/>
      </c>
      <c r="AS48" s="29" t="str">
        <f t="shared" si="21"/>
        <v/>
      </c>
    </row>
    <row r="49" spans="1:45" s="34" customFormat="1" ht="15.5" x14ac:dyDescent="0.3">
      <c r="A49" s="25" t="s">
        <v>95</v>
      </c>
      <c r="B49" s="26">
        <f>B48+B34</f>
        <v>0</v>
      </c>
      <c r="C49" s="26">
        <f>C48+C34</f>
        <v>0</v>
      </c>
      <c r="D49" s="26">
        <f t="shared" ref="D49:N49" si="23">D48+D34</f>
        <v>0</v>
      </c>
      <c r="E49" s="26">
        <f t="shared" si="23"/>
        <v>0</v>
      </c>
      <c r="F49" s="26">
        <f t="shared" si="23"/>
        <v>0</v>
      </c>
      <c r="G49" s="26">
        <f t="shared" si="23"/>
        <v>0</v>
      </c>
      <c r="H49" s="26">
        <f t="shared" si="23"/>
        <v>0</v>
      </c>
      <c r="I49" s="26">
        <f t="shared" si="23"/>
        <v>0</v>
      </c>
      <c r="J49" s="26">
        <f t="shared" si="23"/>
        <v>0</v>
      </c>
      <c r="K49" s="26">
        <f t="shared" si="23"/>
        <v>0</v>
      </c>
      <c r="L49" s="26">
        <f t="shared" si="23"/>
        <v>0</v>
      </c>
      <c r="M49" s="26">
        <f t="shared" si="23"/>
        <v>0</v>
      </c>
      <c r="N49" s="26">
        <f t="shared" si="23"/>
        <v>0</v>
      </c>
      <c r="O49" s="22"/>
      <c r="P49" s="25" t="s">
        <v>95</v>
      </c>
      <c r="Q49" s="29" t="str">
        <f t="shared" si="18"/>
        <v/>
      </c>
      <c r="R49" s="29" t="str">
        <f t="shared" si="20"/>
        <v/>
      </c>
      <c r="S49" s="29" t="str">
        <f t="shared" si="20"/>
        <v/>
      </c>
      <c r="T49" s="29" t="str">
        <f t="shared" si="20"/>
        <v/>
      </c>
      <c r="U49" s="29" t="str">
        <f t="shared" si="20"/>
        <v/>
      </c>
      <c r="V49" s="29" t="str">
        <f t="shared" si="20"/>
        <v/>
      </c>
      <c r="W49" s="29" t="str">
        <f t="shared" si="20"/>
        <v/>
      </c>
      <c r="X49" s="29" t="str">
        <f t="shared" si="20"/>
        <v/>
      </c>
      <c r="Y49" s="29" t="str">
        <f t="shared" si="20"/>
        <v/>
      </c>
      <c r="Z49" s="29" t="str">
        <f t="shared" si="20"/>
        <v/>
      </c>
      <c r="AA49" s="29" t="str">
        <f t="shared" si="20"/>
        <v/>
      </c>
      <c r="AB49" s="29" t="str">
        <f t="shared" si="20"/>
        <v/>
      </c>
      <c r="AC49" s="29" t="str">
        <f t="shared" si="20"/>
        <v/>
      </c>
      <c r="AD49" s="36"/>
      <c r="AE49" s="36"/>
      <c r="AF49" s="27"/>
      <c r="AG49" s="25" t="s">
        <v>95</v>
      </c>
      <c r="AH49" s="29" t="str">
        <f>IF(ISERROR((C49-B49)/B49),"",(C49-B49)/B49)</f>
        <v/>
      </c>
      <c r="AI49" s="29" t="str">
        <f t="shared" si="21"/>
        <v/>
      </c>
      <c r="AJ49" s="29" t="str">
        <f t="shared" si="21"/>
        <v/>
      </c>
      <c r="AK49" s="29" t="str">
        <f t="shared" si="21"/>
        <v/>
      </c>
      <c r="AL49" s="29" t="str">
        <f t="shared" si="21"/>
        <v/>
      </c>
      <c r="AM49" s="29" t="str">
        <f t="shared" si="21"/>
        <v/>
      </c>
      <c r="AN49" s="29" t="str">
        <f t="shared" si="21"/>
        <v/>
      </c>
      <c r="AO49" s="29" t="str">
        <f t="shared" si="21"/>
        <v/>
      </c>
      <c r="AP49" s="29" t="str">
        <f t="shared" si="21"/>
        <v/>
      </c>
      <c r="AQ49" s="29" t="str">
        <f t="shared" si="21"/>
        <v/>
      </c>
      <c r="AR49" s="29" t="str">
        <f t="shared" si="21"/>
        <v/>
      </c>
      <c r="AS49" s="29" t="str">
        <f t="shared" si="21"/>
        <v/>
      </c>
    </row>
    <row r="50" spans="1:45" s="34" customFormat="1" ht="15.5" x14ac:dyDescent="0.3">
      <c r="A50" s="25" t="s">
        <v>96</v>
      </c>
      <c r="B50" s="26">
        <f>B49+B33+B29</f>
        <v>0</v>
      </c>
      <c r="C50" s="26">
        <f>C49+C33+C29</f>
        <v>0</v>
      </c>
      <c r="D50" s="26">
        <f t="shared" ref="D50:N50" si="24">D49+D33+D29</f>
        <v>0</v>
      </c>
      <c r="E50" s="26">
        <f t="shared" si="24"/>
        <v>0</v>
      </c>
      <c r="F50" s="26">
        <f t="shared" si="24"/>
        <v>0</v>
      </c>
      <c r="G50" s="26">
        <f t="shared" si="24"/>
        <v>0</v>
      </c>
      <c r="H50" s="26">
        <f t="shared" si="24"/>
        <v>0</v>
      </c>
      <c r="I50" s="26">
        <f t="shared" si="24"/>
        <v>0</v>
      </c>
      <c r="J50" s="26">
        <f t="shared" si="24"/>
        <v>0</v>
      </c>
      <c r="K50" s="26">
        <f t="shared" si="24"/>
        <v>0</v>
      </c>
      <c r="L50" s="26">
        <f t="shared" si="24"/>
        <v>0</v>
      </c>
      <c r="M50" s="26">
        <f t="shared" si="24"/>
        <v>0</v>
      </c>
      <c r="N50" s="26">
        <f t="shared" si="24"/>
        <v>0</v>
      </c>
      <c r="O50" s="22"/>
      <c r="P50" s="25" t="s">
        <v>96</v>
      </c>
      <c r="Q50" s="29" t="str">
        <f t="shared" si="18"/>
        <v/>
      </c>
      <c r="R50" s="29" t="str">
        <f t="shared" si="20"/>
        <v/>
      </c>
      <c r="S50" s="29" t="str">
        <f t="shared" si="20"/>
        <v/>
      </c>
      <c r="T50" s="29" t="str">
        <f t="shared" si="20"/>
        <v/>
      </c>
      <c r="U50" s="29" t="str">
        <f t="shared" si="20"/>
        <v/>
      </c>
      <c r="V50" s="29" t="str">
        <f t="shared" si="20"/>
        <v/>
      </c>
      <c r="W50" s="29" t="str">
        <f t="shared" si="20"/>
        <v/>
      </c>
      <c r="X50" s="29" t="str">
        <f t="shared" si="20"/>
        <v/>
      </c>
      <c r="Y50" s="29" t="str">
        <f t="shared" si="20"/>
        <v/>
      </c>
      <c r="Z50" s="29" t="str">
        <f t="shared" si="20"/>
        <v/>
      </c>
      <c r="AA50" s="29" t="str">
        <f t="shared" si="20"/>
        <v/>
      </c>
      <c r="AB50" s="29" t="str">
        <f t="shared" si="20"/>
        <v/>
      </c>
      <c r="AC50" s="29" t="str">
        <f t="shared" si="20"/>
        <v/>
      </c>
      <c r="AD50" s="36"/>
      <c r="AE50" s="36"/>
      <c r="AF50" s="27"/>
      <c r="AG50" s="25" t="s">
        <v>96</v>
      </c>
      <c r="AH50" s="29" t="str">
        <f>IF(ISERROR((C50-B50)/B50),"",(C50-B50)/B50)</f>
        <v/>
      </c>
      <c r="AI50" s="29" t="str">
        <f t="shared" si="21"/>
        <v/>
      </c>
      <c r="AJ50" s="29" t="str">
        <f t="shared" si="21"/>
        <v/>
      </c>
      <c r="AK50" s="29" t="str">
        <f t="shared" si="21"/>
        <v/>
      </c>
      <c r="AL50" s="29" t="str">
        <f t="shared" si="21"/>
        <v/>
      </c>
      <c r="AM50" s="29" t="str">
        <f t="shared" si="21"/>
        <v/>
      </c>
      <c r="AN50" s="29" t="str">
        <f t="shared" si="21"/>
        <v/>
      </c>
      <c r="AO50" s="29" t="str">
        <f t="shared" si="21"/>
        <v/>
      </c>
      <c r="AP50" s="29" t="str">
        <f t="shared" si="21"/>
        <v/>
      </c>
      <c r="AQ50" s="29" t="str">
        <f t="shared" si="21"/>
        <v/>
      </c>
      <c r="AR50" s="29" t="str">
        <f t="shared" si="21"/>
        <v/>
      </c>
      <c r="AS50" s="29" t="str">
        <f t="shared" si="21"/>
        <v/>
      </c>
    </row>
    <row r="51" spans="1:45" s="34" customFormat="1" ht="15.5" x14ac:dyDescent="0.3">
      <c r="A51" s="22"/>
      <c r="B51" s="40"/>
      <c r="C51" s="40"/>
      <c r="D51" s="40"/>
      <c r="E51" s="40"/>
      <c r="F51" s="40"/>
      <c r="G51" s="40"/>
      <c r="H51" s="40"/>
      <c r="I51" s="40"/>
      <c r="J51" s="40"/>
      <c r="K51" s="40"/>
      <c r="L51" s="40"/>
      <c r="M51" s="40"/>
      <c r="N51" s="40"/>
      <c r="O51" s="22"/>
      <c r="P51" s="22"/>
      <c r="Q51" s="23"/>
      <c r="R51" s="23"/>
      <c r="S51" s="23"/>
      <c r="T51" s="23"/>
      <c r="U51" s="23"/>
      <c r="V51" s="23"/>
      <c r="W51" s="23"/>
      <c r="X51" s="23"/>
      <c r="Y51" s="23"/>
      <c r="Z51" s="23"/>
      <c r="AA51" s="23"/>
      <c r="AB51" s="23"/>
      <c r="AC51" s="23"/>
      <c r="AD51" s="23"/>
      <c r="AE51" s="23"/>
      <c r="AF51" s="22"/>
      <c r="AG51" s="22"/>
      <c r="AH51" s="23"/>
      <c r="AI51" s="23"/>
      <c r="AJ51" s="24"/>
      <c r="AK51" s="24"/>
      <c r="AL51" s="7"/>
      <c r="AM51" s="7"/>
    </row>
    <row r="52" spans="1:45" s="34" customFormat="1" ht="15.5" x14ac:dyDescent="0.3">
      <c r="A52" s="22"/>
      <c r="B52" s="40"/>
      <c r="C52" s="40"/>
      <c r="D52" s="40"/>
      <c r="E52" s="40"/>
      <c r="F52" s="40"/>
      <c r="G52" s="40"/>
      <c r="H52" s="40"/>
      <c r="I52" s="40"/>
      <c r="J52" s="40"/>
      <c r="K52" s="40"/>
      <c r="L52" s="40"/>
      <c r="M52" s="40"/>
      <c r="N52" s="40"/>
      <c r="O52" s="22"/>
      <c r="P52" s="22"/>
      <c r="Q52" s="23"/>
      <c r="R52" s="23"/>
      <c r="S52" s="23"/>
      <c r="T52" s="23"/>
      <c r="U52" s="23"/>
      <c r="V52" s="23"/>
      <c r="W52" s="23"/>
      <c r="X52" s="23"/>
      <c r="Y52" s="23"/>
      <c r="Z52" s="23"/>
      <c r="AA52" s="23"/>
      <c r="AB52" s="23"/>
      <c r="AC52" s="23"/>
      <c r="AD52" s="23"/>
      <c r="AE52" s="23"/>
      <c r="AF52" s="22"/>
      <c r="AG52" s="22"/>
      <c r="AH52" s="23"/>
      <c r="AI52" s="23"/>
      <c r="AJ52" s="24"/>
      <c r="AK52" s="24"/>
      <c r="AL52" s="7"/>
      <c r="AM52" s="7"/>
    </row>
    <row r="53" spans="1:45" s="34" customFormat="1" ht="15.5" x14ac:dyDescent="0.3">
      <c r="A53" s="22"/>
      <c r="B53" s="40"/>
      <c r="C53" s="40"/>
      <c r="D53" s="40"/>
      <c r="E53" s="40"/>
      <c r="F53" s="40"/>
      <c r="G53" s="40"/>
      <c r="H53" s="40"/>
      <c r="I53" s="40"/>
      <c r="J53" s="40"/>
      <c r="K53" s="40"/>
      <c r="L53" s="40"/>
      <c r="M53" s="40"/>
      <c r="N53" s="40"/>
      <c r="O53" s="22"/>
      <c r="P53" s="22"/>
      <c r="Q53" s="23"/>
      <c r="R53" s="23"/>
      <c r="S53" s="23"/>
      <c r="T53" s="23"/>
      <c r="U53" s="23"/>
      <c r="V53" s="23"/>
      <c r="W53" s="23"/>
      <c r="X53" s="23"/>
      <c r="Y53" s="23"/>
      <c r="Z53" s="23"/>
      <c r="AA53" s="23"/>
      <c r="AB53" s="23"/>
      <c r="AC53" s="23"/>
      <c r="AD53" s="23"/>
      <c r="AE53" s="23"/>
      <c r="AF53" s="22"/>
      <c r="AG53" s="22"/>
      <c r="AH53" s="23"/>
      <c r="AI53" s="23"/>
      <c r="AJ53" s="24"/>
      <c r="AK53" s="24"/>
      <c r="AL53" s="7"/>
      <c r="AM53" s="7"/>
    </row>
    <row r="54" spans="1:45" s="34" customFormat="1" ht="15.5" x14ac:dyDescent="0.3">
      <c r="A54" s="22"/>
      <c r="B54" s="40"/>
      <c r="C54" s="40"/>
      <c r="D54" s="40"/>
      <c r="E54" s="40"/>
      <c r="F54" s="40"/>
      <c r="G54" s="40"/>
      <c r="H54" s="40"/>
      <c r="I54" s="40"/>
      <c r="J54" s="40"/>
      <c r="K54" s="40"/>
      <c r="L54" s="40"/>
      <c r="M54" s="40"/>
      <c r="N54" s="40"/>
      <c r="O54" s="22"/>
      <c r="P54" s="22"/>
      <c r="Q54" s="23"/>
      <c r="R54" s="23"/>
      <c r="S54" s="23"/>
      <c r="T54" s="23"/>
      <c r="U54" s="23"/>
      <c r="V54" s="23"/>
      <c r="W54" s="23"/>
      <c r="X54" s="23"/>
      <c r="Y54" s="23"/>
      <c r="Z54" s="23"/>
      <c r="AA54" s="23"/>
      <c r="AB54" s="23"/>
      <c r="AC54" s="23"/>
      <c r="AD54" s="23"/>
      <c r="AE54" s="23"/>
      <c r="AF54" s="22"/>
      <c r="AG54" s="22"/>
      <c r="AH54" s="23"/>
      <c r="AI54" s="23"/>
      <c r="AJ54" s="24"/>
      <c r="AK54" s="24"/>
      <c r="AL54" s="7"/>
      <c r="AM54" s="7"/>
    </row>
    <row r="55" spans="1:45" s="34" customFormat="1" ht="15.5" x14ac:dyDescent="0.3">
      <c r="A55" s="22"/>
      <c r="B55" s="40"/>
      <c r="C55" s="40"/>
      <c r="D55" s="40"/>
      <c r="E55" s="40"/>
      <c r="F55" s="40"/>
      <c r="G55" s="40"/>
      <c r="H55" s="40"/>
      <c r="I55" s="40"/>
      <c r="J55" s="40"/>
      <c r="K55" s="40"/>
      <c r="L55" s="40"/>
      <c r="M55" s="40"/>
      <c r="N55" s="40"/>
      <c r="O55" s="22"/>
      <c r="P55" s="22"/>
      <c r="Q55" s="23"/>
      <c r="R55" s="23"/>
      <c r="S55" s="23"/>
      <c r="T55" s="23"/>
      <c r="U55" s="23"/>
      <c r="V55" s="23"/>
      <c r="W55" s="23"/>
      <c r="X55" s="23"/>
      <c r="Y55" s="23"/>
      <c r="Z55" s="23"/>
      <c r="AA55" s="23"/>
      <c r="AB55" s="23"/>
      <c r="AC55" s="23"/>
      <c r="AD55" s="23"/>
      <c r="AE55" s="23"/>
      <c r="AF55" s="22"/>
      <c r="AG55" s="22"/>
      <c r="AH55" s="23"/>
      <c r="AI55" s="23"/>
      <c r="AJ55" s="24"/>
      <c r="AK55" s="24"/>
      <c r="AL55" s="7"/>
      <c r="AM55" s="7"/>
    </row>
    <row r="56" spans="1:45" s="34" customFormat="1" ht="15.5" x14ac:dyDescent="0.3">
      <c r="A56" s="22"/>
      <c r="B56" s="40"/>
      <c r="C56" s="40"/>
      <c r="D56" s="40"/>
      <c r="E56" s="40"/>
      <c r="F56" s="40"/>
      <c r="G56" s="40"/>
      <c r="H56" s="40"/>
      <c r="I56" s="40"/>
      <c r="J56" s="40"/>
      <c r="K56" s="40"/>
      <c r="L56" s="40"/>
      <c r="M56" s="40"/>
      <c r="N56" s="40"/>
      <c r="O56" s="22"/>
      <c r="P56" s="22"/>
      <c r="Q56" s="23"/>
      <c r="R56" s="23"/>
      <c r="S56" s="23"/>
      <c r="T56" s="23"/>
      <c r="U56" s="23"/>
      <c r="V56" s="23"/>
      <c r="W56" s="23"/>
      <c r="X56" s="23"/>
      <c r="Y56" s="23"/>
      <c r="Z56" s="23"/>
      <c r="AA56" s="23"/>
      <c r="AB56" s="23"/>
      <c r="AC56" s="23"/>
      <c r="AD56" s="23"/>
      <c r="AE56" s="23"/>
      <c r="AF56" s="22"/>
      <c r="AG56" s="22"/>
      <c r="AH56" s="23"/>
      <c r="AI56" s="23"/>
      <c r="AJ56" s="24"/>
      <c r="AK56" s="24"/>
      <c r="AL56" s="7"/>
      <c r="AM56" s="7"/>
    </row>
    <row r="57" spans="1:45" s="34" customFormat="1" ht="15.5" x14ac:dyDescent="0.3">
      <c r="A57" s="22"/>
      <c r="B57" s="40"/>
      <c r="C57" s="40"/>
      <c r="D57" s="40"/>
      <c r="E57" s="40"/>
      <c r="F57" s="40"/>
      <c r="G57" s="40"/>
      <c r="H57" s="40"/>
      <c r="I57" s="40"/>
      <c r="J57" s="40"/>
      <c r="K57" s="40"/>
      <c r="L57" s="40"/>
      <c r="M57" s="40"/>
      <c r="N57" s="40"/>
      <c r="O57" s="22"/>
      <c r="P57" s="22"/>
      <c r="Q57" s="23"/>
      <c r="R57" s="23"/>
      <c r="S57" s="23"/>
      <c r="T57" s="23"/>
      <c r="U57" s="23"/>
      <c r="V57" s="23"/>
      <c r="W57" s="23"/>
      <c r="X57" s="23"/>
      <c r="Y57" s="23"/>
      <c r="Z57" s="23"/>
      <c r="AA57" s="23"/>
      <c r="AB57" s="23"/>
      <c r="AC57" s="23"/>
      <c r="AD57" s="23"/>
      <c r="AE57" s="23"/>
      <c r="AF57" s="22"/>
      <c r="AG57" s="22"/>
      <c r="AH57" s="23"/>
      <c r="AI57" s="23"/>
      <c r="AJ57" s="24"/>
      <c r="AK57" s="24"/>
      <c r="AL57" s="7"/>
      <c r="AM57" s="7"/>
    </row>
    <row r="58" spans="1:45" s="34" customFormat="1" ht="15.5" x14ac:dyDescent="0.3">
      <c r="A58" s="22"/>
      <c r="B58" s="40"/>
      <c r="C58" s="40"/>
      <c r="D58" s="40"/>
      <c r="E58" s="40"/>
      <c r="F58" s="40"/>
      <c r="G58" s="40"/>
      <c r="H58" s="40"/>
      <c r="I58" s="40"/>
      <c r="J58" s="40"/>
      <c r="K58" s="40"/>
      <c r="L58" s="40"/>
      <c r="M58" s="40"/>
      <c r="N58" s="40"/>
      <c r="O58" s="22"/>
      <c r="P58" s="22"/>
      <c r="Q58" s="23"/>
      <c r="R58" s="23"/>
      <c r="S58" s="23"/>
      <c r="T58" s="23"/>
      <c r="U58" s="23"/>
      <c r="V58" s="23"/>
      <c r="W58" s="23"/>
      <c r="X58" s="23"/>
      <c r="Y58" s="23"/>
      <c r="Z58" s="23"/>
      <c r="AA58" s="23"/>
      <c r="AB58" s="23"/>
      <c r="AC58" s="23"/>
      <c r="AD58" s="23"/>
      <c r="AE58" s="23"/>
      <c r="AF58" s="22"/>
      <c r="AG58" s="22"/>
      <c r="AH58" s="23"/>
      <c r="AI58" s="23"/>
      <c r="AJ58" s="24"/>
      <c r="AK58" s="24"/>
      <c r="AL58" s="7"/>
      <c r="AM58" s="7"/>
    </row>
    <row r="59" spans="1:45" s="34" customFormat="1" ht="15.5" x14ac:dyDescent="0.3">
      <c r="A59" s="22"/>
      <c r="B59" s="40"/>
      <c r="C59" s="40"/>
      <c r="D59" s="40"/>
      <c r="E59" s="40"/>
      <c r="F59" s="40"/>
      <c r="G59" s="40"/>
      <c r="H59" s="40"/>
      <c r="I59" s="40"/>
      <c r="J59" s="40"/>
      <c r="K59" s="40"/>
      <c r="L59" s="40"/>
      <c r="M59" s="40"/>
      <c r="N59" s="40"/>
      <c r="O59" s="22"/>
      <c r="P59" s="22"/>
      <c r="Q59" s="23"/>
      <c r="R59" s="23"/>
      <c r="S59" s="23"/>
      <c r="T59" s="23"/>
      <c r="U59" s="23"/>
      <c r="V59" s="23"/>
      <c r="W59" s="23"/>
      <c r="X59" s="23"/>
      <c r="Y59" s="23"/>
      <c r="Z59" s="23"/>
      <c r="AA59" s="23"/>
      <c r="AB59" s="23"/>
      <c r="AC59" s="23"/>
      <c r="AD59" s="23"/>
      <c r="AE59" s="23"/>
      <c r="AF59" s="22"/>
      <c r="AG59" s="22"/>
      <c r="AH59" s="23"/>
      <c r="AI59" s="23"/>
      <c r="AJ59" s="24"/>
      <c r="AK59" s="24"/>
      <c r="AL59" s="7"/>
      <c r="AM59" s="7"/>
    </row>
    <row r="60" spans="1:45" s="34" customFormat="1" ht="15.5" x14ac:dyDescent="0.3">
      <c r="A60" s="27"/>
      <c r="B60" s="40"/>
      <c r="C60" s="40"/>
      <c r="D60" s="40"/>
      <c r="E60" s="40"/>
      <c r="F60" s="40"/>
      <c r="G60" s="40"/>
      <c r="H60" s="40"/>
      <c r="I60" s="40"/>
      <c r="J60" s="40"/>
      <c r="K60" s="40"/>
      <c r="L60" s="40"/>
      <c r="M60" s="40"/>
      <c r="N60" s="40"/>
      <c r="O60" s="22"/>
      <c r="P60" s="22"/>
      <c r="Q60" s="23"/>
      <c r="R60" s="23"/>
      <c r="S60" s="23"/>
      <c r="T60" s="23"/>
      <c r="U60" s="23"/>
      <c r="V60" s="23"/>
      <c r="W60" s="23"/>
      <c r="X60" s="23"/>
      <c r="Y60" s="23"/>
      <c r="Z60" s="23"/>
      <c r="AA60" s="23"/>
      <c r="AB60" s="23"/>
      <c r="AC60" s="23"/>
      <c r="AD60" s="23"/>
      <c r="AE60" s="23"/>
      <c r="AF60" s="22"/>
      <c r="AG60" s="22"/>
      <c r="AH60" s="23"/>
      <c r="AI60" s="23"/>
      <c r="AJ60" s="24"/>
      <c r="AK60" s="24"/>
      <c r="AL60" s="7"/>
      <c r="AM60" s="7"/>
    </row>
    <row r="61" spans="1:45" s="34" customFormat="1" ht="15.5" x14ac:dyDescent="0.3">
      <c r="A61" s="22"/>
      <c r="B61" s="40"/>
      <c r="C61" s="40"/>
      <c r="D61" s="40"/>
      <c r="E61" s="40"/>
      <c r="F61" s="40"/>
      <c r="G61" s="40"/>
      <c r="H61" s="40"/>
      <c r="I61" s="40"/>
      <c r="J61" s="40"/>
      <c r="K61" s="40"/>
      <c r="L61" s="40"/>
      <c r="M61" s="40"/>
      <c r="N61" s="40"/>
      <c r="O61" s="22"/>
      <c r="P61" s="22"/>
      <c r="Q61" s="23"/>
      <c r="R61" s="23"/>
      <c r="S61" s="23"/>
      <c r="T61" s="23"/>
      <c r="U61" s="23"/>
      <c r="V61" s="23"/>
      <c r="W61" s="23"/>
      <c r="X61" s="23"/>
      <c r="Y61" s="23"/>
      <c r="Z61" s="23"/>
      <c r="AA61" s="23"/>
      <c r="AB61" s="23"/>
      <c r="AC61" s="23"/>
      <c r="AD61" s="23"/>
      <c r="AE61" s="23"/>
      <c r="AF61" s="22"/>
      <c r="AG61" s="22"/>
      <c r="AH61" s="23"/>
      <c r="AI61" s="23"/>
      <c r="AJ61" s="24"/>
      <c r="AK61" s="24"/>
      <c r="AL61" s="7"/>
      <c r="AM61" s="7"/>
    </row>
    <row r="62" spans="1:45" s="34" customFormat="1" ht="15.5" x14ac:dyDescent="0.3">
      <c r="A62" s="22"/>
      <c r="B62" s="40"/>
      <c r="C62" s="40"/>
      <c r="D62" s="40"/>
      <c r="E62" s="40"/>
      <c r="F62" s="40"/>
      <c r="G62" s="40"/>
      <c r="H62" s="40"/>
      <c r="I62" s="40"/>
      <c r="J62" s="40"/>
      <c r="K62" s="40"/>
      <c r="L62" s="40"/>
      <c r="M62" s="40"/>
      <c r="N62" s="40"/>
      <c r="O62" s="22"/>
      <c r="P62" s="22"/>
      <c r="Q62" s="23"/>
      <c r="R62" s="23"/>
      <c r="S62" s="23"/>
      <c r="T62" s="23"/>
      <c r="U62" s="23"/>
      <c r="V62" s="23"/>
      <c r="W62" s="23"/>
      <c r="X62" s="23"/>
      <c r="Y62" s="23"/>
      <c r="Z62" s="23"/>
      <c r="AA62" s="23"/>
      <c r="AB62" s="23"/>
      <c r="AC62" s="23"/>
      <c r="AD62" s="23"/>
      <c r="AE62" s="23"/>
      <c r="AF62" s="22"/>
      <c r="AG62" s="22"/>
      <c r="AH62" s="23"/>
      <c r="AI62" s="23"/>
      <c r="AJ62" s="24"/>
      <c r="AK62" s="24"/>
      <c r="AL62" s="7"/>
      <c r="AM62" s="7"/>
    </row>
    <row r="63" spans="1:45" s="34" customFormat="1" ht="15.5" x14ac:dyDescent="0.3">
      <c r="A63" s="22"/>
      <c r="B63" s="40"/>
      <c r="C63" s="40"/>
      <c r="D63" s="40"/>
      <c r="E63" s="40"/>
      <c r="F63" s="40"/>
      <c r="G63" s="40"/>
      <c r="H63" s="40"/>
      <c r="I63" s="40"/>
      <c r="J63" s="40"/>
      <c r="K63" s="40"/>
      <c r="L63" s="40"/>
      <c r="M63" s="40"/>
      <c r="N63" s="40"/>
      <c r="O63" s="22"/>
      <c r="P63" s="22"/>
      <c r="Q63" s="23"/>
      <c r="R63" s="23"/>
      <c r="S63" s="23"/>
      <c r="T63" s="23"/>
      <c r="U63" s="23"/>
      <c r="V63" s="23"/>
      <c r="W63" s="23"/>
      <c r="X63" s="23"/>
      <c r="Y63" s="23"/>
      <c r="Z63" s="23"/>
      <c r="AA63" s="23"/>
      <c r="AB63" s="23"/>
      <c r="AC63" s="23"/>
      <c r="AD63" s="23"/>
      <c r="AE63" s="23"/>
      <c r="AF63" s="22"/>
      <c r="AG63" s="22"/>
      <c r="AH63" s="23"/>
      <c r="AI63" s="23"/>
      <c r="AJ63" s="24"/>
      <c r="AK63" s="24"/>
      <c r="AL63" s="7"/>
      <c r="AM63" s="7"/>
    </row>
    <row r="64" spans="1:45" s="34" customFormat="1" ht="15.5" x14ac:dyDescent="0.3">
      <c r="A64" s="22"/>
      <c r="B64" s="40"/>
      <c r="C64" s="40"/>
      <c r="D64" s="40"/>
      <c r="E64" s="40"/>
      <c r="F64" s="40"/>
      <c r="G64" s="40"/>
      <c r="H64" s="40"/>
      <c r="I64" s="40"/>
      <c r="J64" s="40"/>
      <c r="K64" s="40"/>
      <c r="L64" s="40"/>
      <c r="M64" s="40"/>
      <c r="N64" s="40"/>
      <c r="O64" s="22"/>
      <c r="P64" s="22"/>
      <c r="Q64" s="23"/>
      <c r="R64" s="23"/>
      <c r="S64" s="23"/>
      <c r="T64" s="23"/>
      <c r="U64" s="23"/>
      <c r="V64" s="23"/>
      <c r="W64" s="23"/>
      <c r="X64" s="23"/>
      <c r="Y64" s="23"/>
      <c r="Z64" s="23"/>
      <c r="AA64" s="23"/>
      <c r="AB64" s="23"/>
      <c r="AC64" s="23"/>
      <c r="AD64" s="23"/>
      <c r="AE64" s="23"/>
      <c r="AF64" s="22"/>
      <c r="AG64" s="22"/>
      <c r="AH64" s="23"/>
      <c r="AI64" s="23"/>
      <c r="AJ64" s="24"/>
      <c r="AK64" s="24"/>
      <c r="AL64" s="7"/>
      <c r="AM64" s="7"/>
    </row>
    <row r="65" spans="1:39" s="34" customFormat="1" ht="15.5" x14ac:dyDescent="0.3">
      <c r="A65" s="22"/>
      <c r="B65" s="40"/>
      <c r="C65" s="40"/>
      <c r="D65" s="40"/>
      <c r="E65" s="40"/>
      <c r="F65" s="40"/>
      <c r="G65" s="40"/>
      <c r="H65" s="40"/>
      <c r="I65" s="40"/>
      <c r="J65" s="40"/>
      <c r="K65" s="40"/>
      <c r="L65" s="40"/>
      <c r="M65" s="40"/>
      <c r="N65" s="40"/>
      <c r="O65" s="22"/>
      <c r="P65" s="22"/>
      <c r="Q65" s="23"/>
      <c r="R65" s="23"/>
      <c r="S65" s="23"/>
      <c r="T65" s="23"/>
      <c r="U65" s="23"/>
      <c r="V65" s="23"/>
      <c r="W65" s="23"/>
      <c r="X65" s="23"/>
      <c r="Y65" s="23"/>
      <c r="Z65" s="23"/>
      <c r="AA65" s="23"/>
      <c r="AB65" s="23"/>
      <c r="AC65" s="23"/>
      <c r="AD65" s="23"/>
      <c r="AE65" s="23"/>
      <c r="AF65" s="22"/>
      <c r="AG65" s="22"/>
      <c r="AH65" s="23"/>
      <c r="AI65" s="23"/>
      <c r="AJ65" s="24"/>
      <c r="AK65" s="24"/>
      <c r="AL65" s="7"/>
      <c r="AM65" s="7"/>
    </row>
    <row r="66" spans="1:39" s="34" customFormat="1" ht="15.5" x14ac:dyDescent="0.3">
      <c r="A66" s="22"/>
      <c r="B66" s="40"/>
      <c r="C66" s="40"/>
      <c r="D66" s="40"/>
      <c r="E66" s="40"/>
      <c r="F66" s="40"/>
      <c r="G66" s="40"/>
      <c r="H66" s="40"/>
      <c r="I66" s="40"/>
      <c r="J66" s="40"/>
      <c r="K66" s="40"/>
      <c r="L66" s="40"/>
      <c r="M66" s="40"/>
      <c r="N66" s="40"/>
      <c r="O66" s="22"/>
      <c r="P66" s="22"/>
      <c r="Q66" s="23"/>
      <c r="R66" s="23"/>
      <c r="S66" s="23"/>
      <c r="T66" s="23"/>
      <c r="U66" s="23"/>
      <c r="V66" s="23"/>
      <c r="W66" s="23"/>
      <c r="X66" s="23"/>
      <c r="Y66" s="23"/>
      <c r="Z66" s="23"/>
      <c r="AA66" s="23"/>
      <c r="AB66" s="23"/>
      <c r="AC66" s="23"/>
      <c r="AD66" s="23"/>
      <c r="AE66" s="23"/>
      <c r="AF66" s="22"/>
      <c r="AG66" s="22"/>
      <c r="AH66" s="23"/>
      <c r="AI66" s="23"/>
      <c r="AJ66" s="24"/>
      <c r="AK66" s="24"/>
      <c r="AL66" s="7"/>
      <c r="AM66" s="7"/>
    </row>
    <row r="67" spans="1:39" s="34" customFormat="1" ht="15.5" x14ac:dyDescent="0.3">
      <c r="A67" s="22"/>
      <c r="B67" s="40"/>
      <c r="C67" s="40"/>
      <c r="D67" s="40"/>
      <c r="E67" s="40"/>
      <c r="F67" s="40"/>
      <c r="G67" s="40"/>
      <c r="H67" s="40"/>
      <c r="I67" s="40"/>
      <c r="J67" s="40"/>
      <c r="K67" s="40"/>
      <c r="L67" s="40"/>
      <c r="M67" s="40"/>
      <c r="N67" s="40"/>
      <c r="O67" s="22"/>
      <c r="P67" s="22"/>
      <c r="Q67" s="23"/>
      <c r="R67" s="23"/>
      <c r="S67" s="23"/>
      <c r="T67" s="23"/>
      <c r="U67" s="23"/>
      <c r="V67" s="23"/>
      <c r="W67" s="23"/>
      <c r="X67" s="23"/>
      <c r="Y67" s="23"/>
      <c r="Z67" s="23"/>
      <c r="AA67" s="23"/>
      <c r="AB67" s="23"/>
      <c r="AC67" s="23"/>
      <c r="AD67" s="23"/>
      <c r="AE67" s="23"/>
      <c r="AF67" s="22"/>
      <c r="AG67" s="22"/>
      <c r="AH67" s="23"/>
      <c r="AI67" s="23"/>
      <c r="AJ67" s="24"/>
      <c r="AK67" s="24"/>
      <c r="AL67" s="7"/>
      <c r="AM67" s="7"/>
    </row>
    <row r="68" spans="1:39" s="34" customFormat="1" ht="15.5" x14ac:dyDescent="0.3">
      <c r="A68" s="22"/>
      <c r="B68" s="40"/>
      <c r="C68" s="40"/>
      <c r="D68" s="40"/>
      <c r="E68" s="40"/>
      <c r="F68" s="40"/>
      <c r="G68" s="40"/>
      <c r="H68" s="40"/>
      <c r="I68" s="40"/>
      <c r="J68" s="40"/>
      <c r="K68" s="40"/>
      <c r="L68" s="40"/>
      <c r="M68" s="40"/>
      <c r="N68" s="40"/>
      <c r="O68" s="22"/>
      <c r="P68" s="22"/>
      <c r="Q68" s="23"/>
      <c r="R68" s="23"/>
      <c r="S68" s="23"/>
      <c r="T68" s="23"/>
      <c r="U68" s="23"/>
      <c r="V68" s="23"/>
      <c r="W68" s="23"/>
      <c r="X68" s="23"/>
      <c r="Y68" s="23"/>
      <c r="Z68" s="23"/>
      <c r="AA68" s="23"/>
      <c r="AB68" s="23"/>
      <c r="AC68" s="23"/>
      <c r="AD68" s="23"/>
      <c r="AE68" s="23"/>
      <c r="AF68" s="22"/>
      <c r="AG68" s="22"/>
      <c r="AH68" s="23"/>
      <c r="AI68" s="23"/>
      <c r="AJ68" s="24"/>
      <c r="AK68" s="24"/>
      <c r="AL68" s="7"/>
      <c r="AM68" s="7"/>
    </row>
    <row r="69" spans="1:39" s="34" customFormat="1" ht="15.5" x14ac:dyDescent="0.3">
      <c r="A69" s="22"/>
      <c r="B69" s="40"/>
      <c r="C69" s="40"/>
      <c r="D69" s="40"/>
      <c r="E69" s="40"/>
      <c r="F69" s="40"/>
      <c r="G69" s="40"/>
      <c r="H69" s="40"/>
      <c r="I69" s="40"/>
      <c r="J69" s="40"/>
      <c r="K69" s="40"/>
      <c r="L69" s="40"/>
      <c r="M69" s="40"/>
      <c r="N69" s="40"/>
      <c r="O69" s="22"/>
      <c r="P69" s="22"/>
      <c r="Q69" s="23"/>
      <c r="R69" s="23"/>
      <c r="S69" s="23"/>
      <c r="T69" s="23"/>
      <c r="U69" s="23"/>
      <c r="V69" s="23"/>
      <c r="W69" s="23"/>
      <c r="X69" s="23"/>
      <c r="Y69" s="23"/>
      <c r="Z69" s="23"/>
      <c r="AA69" s="23"/>
      <c r="AB69" s="23"/>
      <c r="AC69" s="23"/>
      <c r="AD69" s="23"/>
      <c r="AE69" s="23"/>
      <c r="AF69" s="22"/>
      <c r="AG69" s="22"/>
      <c r="AH69" s="23"/>
      <c r="AI69" s="23"/>
      <c r="AJ69" s="24"/>
      <c r="AK69" s="24"/>
      <c r="AL69" s="7"/>
      <c r="AM69" s="7"/>
    </row>
    <row r="70" spans="1:39" s="34" customFormat="1" ht="15.5" x14ac:dyDescent="0.3">
      <c r="A70" s="22"/>
      <c r="B70" s="40"/>
      <c r="C70" s="40"/>
      <c r="D70" s="40"/>
      <c r="E70" s="40"/>
      <c r="F70" s="40"/>
      <c r="G70" s="40"/>
      <c r="H70" s="40"/>
      <c r="I70" s="40"/>
      <c r="J70" s="40"/>
      <c r="K70" s="40"/>
      <c r="L70" s="40"/>
      <c r="M70" s="40"/>
      <c r="N70" s="40"/>
      <c r="O70" s="22"/>
      <c r="P70" s="22"/>
      <c r="Q70" s="23"/>
      <c r="R70" s="23"/>
      <c r="S70" s="23"/>
      <c r="T70" s="23"/>
      <c r="U70" s="23"/>
      <c r="V70" s="23"/>
      <c r="W70" s="23"/>
      <c r="X70" s="23"/>
      <c r="Y70" s="23"/>
      <c r="Z70" s="23"/>
      <c r="AA70" s="23"/>
      <c r="AB70" s="23"/>
      <c r="AC70" s="23"/>
      <c r="AD70" s="23"/>
      <c r="AE70" s="23"/>
      <c r="AF70" s="22"/>
      <c r="AG70" s="22"/>
      <c r="AH70" s="23"/>
      <c r="AI70" s="23"/>
      <c r="AJ70" s="24"/>
      <c r="AK70" s="24"/>
      <c r="AL70" s="7"/>
      <c r="AM70" s="7"/>
    </row>
    <row r="71" spans="1:39" s="34" customFormat="1" ht="15.5" x14ac:dyDescent="0.3">
      <c r="A71" s="22"/>
      <c r="B71" s="40"/>
      <c r="C71" s="40"/>
      <c r="D71" s="40"/>
      <c r="E71" s="40"/>
      <c r="F71" s="40"/>
      <c r="G71" s="40"/>
      <c r="H71" s="40"/>
      <c r="I71" s="40"/>
      <c r="J71" s="40"/>
      <c r="K71" s="40"/>
      <c r="L71" s="40"/>
      <c r="M71" s="40"/>
      <c r="N71" s="40"/>
      <c r="O71" s="22"/>
      <c r="P71" s="22"/>
      <c r="Q71" s="23"/>
      <c r="R71" s="23"/>
      <c r="S71" s="23"/>
      <c r="T71" s="23"/>
      <c r="U71" s="23"/>
      <c r="V71" s="23"/>
      <c r="W71" s="23"/>
      <c r="X71" s="23"/>
      <c r="Y71" s="23"/>
      <c r="Z71" s="23"/>
      <c r="AA71" s="23"/>
      <c r="AB71" s="23"/>
      <c r="AC71" s="23"/>
      <c r="AD71" s="23"/>
      <c r="AE71" s="23"/>
      <c r="AF71" s="22"/>
      <c r="AG71" s="22"/>
      <c r="AH71" s="23"/>
      <c r="AI71" s="23"/>
      <c r="AJ71" s="24"/>
      <c r="AK71" s="24"/>
      <c r="AL71" s="7"/>
      <c r="AM71" s="7"/>
    </row>
    <row r="72" spans="1:39" s="34" customFormat="1" ht="15.5" x14ac:dyDescent="0.3">
      <c r="A72" s="22"/>
      <c r="B72" s="40"/>
      <c r="C72" s="40"/>
      <c r="D72" s="40"/>
      <c r="E72" s="40"/>
      <c r="F72" s="40"/>
      <c r="G72" s="40"/>
      <c r="H72" s="40"/>
      <c r="I72" s="40"/>
      <c r="J72" s="40"/>
      <c r="K72" s="40"/>
      <c r="L72" s="40"/>
      <c r="M72" s="40"/>
      <c r="N72" s="40"/>
      <c r="O72" s="22"/>
      <c r="P72" s="22"/>
      <c r="Q72" s="23"/>
      <c r="R72" s="23"/>
      <c r="S72" s="23"/>
      <c r="T72" s="23"/>
      <c r="U72" s="23"/>
      <c r="V72" s="23"/>
      <c r="W72" s="23"/>
      <c r="X72" s="23"/>
      <c r="Y72" s="23"/>
      <c r="Z72" s="23"/>
      <c r="AA72" s="23"/>
      <c r="AB72" s="23"/>
      <c r="AC72" s="23"/>
      <c r="AD72" s="23"/>
      <c r="AE72" s="23"/>
      <c r="AF72" s="22"/>
      <c r="AG72" s="22"/>
      <c r="AH72" s="23"/>
      <c r="AI72" s="23"/>
      <c r="AJ72" s="24"/>
      <c r="AK72" s="24"/>
      <c r="AL72" s="7"/>
      <c r="AM72" s="7"/>
    </row>
    <row r="73" spans="1:39" s="34" customFormat="1" ht="15.5" x14ac:dyDescent="0.3">
      <c r="A73" s="22"/>
      <c r="B73" s="40"/>
      <c r="C73" s="40"/>
      <c r="D73" s="40"/>
      <c r="E73" s="40"/>
      <c r="F73" s="40"/>
      <c r="G73" s="40"/>
      <c r="H73" s="40"/>
      <c r="I73" s="40"/>
      <c r="J73" s="40"/>
      <c r="K73" s="40"/>
      <c r="L73" s="40"/>
      <c r="M73" s="40"/>
      <c r="N73" s="40"/>
      <c r="O73" s="22"/>
      <c r="P73" s="22"/>
      <c r="Q73" s="23"/>
      <c r="R73" s="23"/>
      <c r="S73" s="23"/>
      <c r="T73" s="23"/>
      <c r="U73" s="23"/>
      <c r="V73" s="23"/>
      <c r="W73" s="23"/>
      <c r="X73" s="23"/>
      <c r="Y73" s="23"/>
      <c r="Z73" s="23"/>
      <c r="AA73" s="23"/>
      <c r="AB73" s="23"/>
      <c r="AC73" s="23"/>
      <c r="AD73" s="23"/>
      <c r="AE73" s="23"/>
      <c r="AF73" s="22"/>
      <c r="AG73" s="22"/>
      <c r="AH73" s="23"/>
      <c r="AI73" s="23"/>
      <c r="AJ73" s="24"/>
      <c r="AK73" s="24"/>
      <c r="AL73" s="7"/>
      <c r="AM73" s="7"/>
    </row>
    <row r="74" spans="1:39" s="34" customFormat="1" ht="15.5" x14ac:dyDescent="0.3">
      <c r="A74" s="22"/>
      <c r="B74" s="40"/>
      <c r="C74" s="40"/>
      <c r="D74" s="40"/>
      <c r="E74" s="40"/>
      <c r="F74" s="40"/>
      <c r="G74" s="40"/>
      <c r="H74" s="40"/>
      <c r="I74" s="40"/>
      <c r="J74" s="40"/>
      <c r="K74" s="40"/>
      <c r="L74" s="40"/>
      <c r="M74" s="40"/>
      <c r="N74" s="40"/>
      <c r="O74" s="22"/>
      <c r="P74" s="22"/>
      <c r="Q74" s="23"/>
      <c r="R74" s="23"/>
      <c r="S74" s="23"/>
      <c r="T74" s="23"/>
      <c r="U74" s="23"/>
      <c r="V74" s="23"/>
      <c r="W74" s="23"/>
      <c r="X74" s="23"/>
      <c r="Y74" s="23"/>
      <c r="Z74" s="23"/>
      <c r="AA74" s="23"/>
      <c r="AB74" s="23"/>
      <c r="AC74" s="23"/>
      <c r="AD74" s="23"/>
      <c r="AE74" s="23"/>
      <c r="AF74" s="22"/>
      <c r="AG74" s="22"/>
      <c r="AH74" s="23"/>
      <c r="AI74" s="23"/>
      <c r="AJ74" s="24"/>
      <c r="AK74" s="24"/>
      <c r="AL74" s="7"/>
      <c r="AM74" s="7"/>
    </row>
    <row r="75" spans="1:39" s="34" customFormat="1" ht="15.5" x14ac:dyDescent="0.3">
      <c r="A75" s="22"/>
      <c r="B75" s="40"/>
      <c r="C75" s="40"/>
      <c r="D75" s="40"/>
      <c r="E75" s="40"/>
      <c r="F75" s="40"/>
      <c r="G75" s="40"/>
      <c r="H75" s="40"/>
      <c r="I75" s="40"/>
      <c r="J75" s="40"/>
      <c r="K75" s="40"/>
      <c r="L75" s="40"/>
      <c r="M75" s="40"/>
      <c r="N75" s="40"/>
      <c r="O75" s="22"/>
      <c r="P75" s="22"/>
      <c r="Q75" s="23"/>
      <c r="R75" s="23"/>
      <c r="S75" s="23"/>
      <c r="T75" s="23"/>
      <c r="U75" s="23"/>
      <c r="V75" s="23"/>
      <c r="W75" s="23"/>
      <c r="X75" s="23"/>
      <c r="Y75" s="23"/>
      <c r="Z75" s="23"/>
      <c r="AA75" s="23"/>
      <c r="AB75" s="23"/>
      <c r="AC75" s="23"/>
      <c r="AD75" s="23"/>
      <c r="AE75" s="23"/>
      <c r="AF75" s="22"/>
      <c r="AG75" s="22"/>
      <c r="AH75" s="23"/>
      <c r="AI75" s="23"/>
      <c r="AJ75" s="24"/>
      <c r="AK75" s="24"/>
      <c r="AL75" s="7"/>
      <c r="AM75" s="7"/>
    </row>
    <row r="76" spans="1:39" s="34" customFormat="1" ht="15.5" x14ac:dyDescent="0.3">
      <c r="A76" s="22"/>
      <c r="B76" s="40"/>
      <c r="C76" s="40"/>
      <c r="D76" s="40"/>
      <c r="E76" s="40"/>
      <c r="F76" s="40"/>
      <c r="G76" s="40"/>
      <c r="H76" s="40"/>
      <c r="I76" s="40"/>
      <c r="J76" s="40"/>
      <c r="K76" s="40"/>
      <c r="L76" s="40"/>
      <c r="M76" s="40"/>
      <c r="N76" s="40"/>
      <c r="O76" s="22"/>
      <c r="P76" s="22"/>
      <c r="Q76" s="23"/>
      <c r="R76" s="23"/>
      <c r="S76" s="23"/>
      <c r="T76" s="23"/>
      <c r="U76" s="23"/>
      <c r="V76" s="23"/>
      <c r="W76" s="23"/>
      <c r="X76" s="23"/>
      <c r="Y76" s="23"/>
      <c r="Z76" s="23"/>
      <c r="AA76" s="23"/>
      <c r="AB76" s="23"/>
      <c r="AC76" s="23"/>
      <c r="AD76" s="23"/>
      <c r="AE76" s="23"/>
      <c r="AF76" s="22"/>
      <c r="AG76" s="22"/>
      <c r="AH76" s="23"/>
      <c r="AI76" s="23"/>
      <c r="AJ76" s="24"/>
      <c r="AK76" s="24"/>
      <c r="AL76" s="7"/>
      <c r="AM76" s="7"/>
    </row>
    <row r="77" spans="1:39" s="41" customFormat="1" ht="15.5" x14ac:dyDescent="0.3">
      <c r="A77" s="22"/>
      <c r="B77" s="40"/>
      <c r="C77" s="40"/>
      <c r="D77" s="40"/>
      <c r="E77" s="40"/>
      <c r="F77" s="40"/>
      <c r="G77" s="40"/>
      <c r="H77" s="40"/>
      <c r="I77" s="40"/>
      <c r="J77" s="40"/>
      <c r="K77" s="40"/>
      <c r="L77" s="40"/>
      <c r="M77" s="40"/>
      <c r="N77" s="40"/>
      <c r="O77" s="22"/>
      <c r="P77" s="22"/>
      <c r="Q77" s="23"/>
      <c r="R77" s="23"/>
      <c r="S77" s="23"/>
      <c r="T77" s="23"/>
      <c r="U77" s="23"/>
      <c r="V77" s="23"/>
      <c r="W77" s="23"/>
      <c r="X77" s="23"/>
      <c r="Y77" s="23"/>
      <c r="Z77" s="23"/>
      <c r="AA77" s="23"/>
      <c r="AB77" s="23"/>
      <c r="AC77" s="23"/>
      <c r="AD77" s="23"/>
      <c r="AE77" s="23"/>
      <c r="AF77" s="22"/>
      <c r="AG77" s="22"/>
      <c r="AH77" s="23"/>
      <c r="AI77" s="23"/>
      <c r="AJ77" s="24"/>
      <c r="AK77" s="24"/>
      <c r="AL77" s="7"/>
      <c r="AM77" s="7"/>
    </row>
    <row r="78" spans="1:39" s="41" customFormat="1" ht="15.5" x14ac:dyDescent="0.3">
      <c r="A78" s="22"/>
      <c r="B78" s="40"/>
      <c r="C78" s="40"/>
      <c r="D78" s="40"/>
      <c r="E78" s="40"/>
      <c r="F78" s="40"/>
      <c r="G78" s="40"/>
      <c r="H78" s="40"/>
      <c r="I78" s="40"/>
      <c r="J78" s="40"/>
      <c r="K78" s="40"/>
      <c r="L78" s="40"/>
      <c r="M78" s="40"/>
      <c r="N78" s="40"/>
      <c r="O78" s="22"/>
      <c r="P78" s="22"/>
      <c r="Q78" s="23"/>
      <c r="R78" s="23"/>
      <c r="S78" s="23"/>
      <c r="T78" s="23"/>
      <c r="U78" s="23"/>
      <c r="V78" s="23"/>
      <c r="W78" s="23"/>
      <c r="X78" s="23"/>
      <c r="Y78" s="23"/>
      <c r="Z78" s="23"/>
      <c r="AA78" s="23"/>
      <c r="AB78" s="23"/>
      <c r="AC78" s="23"/>
      <c r="AD78" s="23"/>
      <c r="AE78" s="23"/>
      <c r="AF78" s="22"/>
      <c r="AG78" s="22"/>
      <c r="AH78" s="23"/>
      <c r="AI78" s="23"/>
      <c r="AJ78" s="24"/>
      <c r="AK78" s="24"/>
      <c r="AL78" s="7"/>
      <c r="AM78" s="7"/>
    </row>
    <row r="79" spans="1:39" s="41" customFormat="1" ht="15.5" x14ac:dyDescent="0.3">
      <c r="A79" s="22"/>
      <c r="B79" s="40"/>
      <c r="C79" s="40"/>
      <c r="D79" s="40"/>
      <c r="E79" s="40"/>
      <c r="F79" s="40"/>
      <c r="G79" s="40"/>
      <c r="H79" s="40"/>
      <c r="I79" s="40"/>
      <c r="J79" s="40"/>
      <c r="K79" s="40"/>
      <c r="L79" s="40"/>
      <c r="M79" s="40"/>
      <c r="N79" s="40"/>
      <c r="O79" s="22"/>
      <c r="P79" s="22"/>
      <c r="Q79" s="23"/>
      <c r="R79" s="23"/>
      <c r="S79" s="23"/>
      <c r="T79" s="23"/>
      <c r="U79" s="23"/>
      <c r="V79" s="23"/>
      <c r="W79" s="23"/>
      <c r="X79" s="23"/>
      <c r="Y79" s="23"/>
      <c r="Z79" s="23"/>
      <c r="AA79" s="23"/>
      <c r="AB79" s="23"/>
      <c r="AC79" s="23"/>
      <c r="AD79" s="23"/>
      <c r="AE79" s="23"/>
      <c r="AF79" s="22"/>
      <c r="AG79" s="22"/>
      <c r="AH79" s="23"/>
      <c r="AI79" s="23"/>
      <c r="AJ79" s="24"/>
      <c r="AK79" s="24"/>
      <c r="AL79" s="7"/>
      <c r="AM79" s="7"/>
    </row>
    <row r="80" spans="1:39" s="41" customFormat="1" ht="15.5" x14ac:dyDescent="0.3">
      <c r="A80" s="22"/>
      <c r="B80" s="40"/>
      <c r="C80" s="40"/>
      <c r="D80" s="40"/>
      <c r="E80" s="40"/>
      <c r="F80" s="40"/>
      <c r="G80" s="40"/>
      <c r="H80" s="40"/>
      <c r="I80" s="40"/>
      <c r="J80" s="40"/>
      <c r="K80" s="40"/>
      <c r="L80" s="40"/>
      <c r="M80" s="40"/>
      <c r="N80" s="40"/>
      <c r="O80" s="22"/>
      <c r="P80" s="22"/>
      <c r="Q80" s="23"/>
      <c r="R80" s="23"/>
      <c r="S80" s="23"/>
      <c r="T80" s="23"/>
      <c r="U80" s="23"/>
      <c r="V80" s="23"/>
      <c r="W80" s="23"/>
      <c r="X80" s="23"/>
      <c r="Y80" s="23"/>
      <c r="Z80" s="23"/>
      <c r="AA80" s="23"/>
      <c r="AB80" s="23"/>
      <c r="AC80" s="23"/>
      <c r="AD80" s="23"/>
      <c r="AE80" s="23"/>
      <c r="AF80" s="22"/>
      <c r="AG80" s="22"/>
      <c r="AH80" s="23"/>
      <c r="AI80" s="23"/>
      <c r="AJ80" s="24"/>
      <c r="AK80" s="24"/>
      <c r="AL80" s="7"/>
      <c r="AM80" s="7"/>
    </row>
    <row r="81" spans="1:39" s="41" customFormat="1" ht="15.5" x14ac:dyDescent="0.3">
      <c r="A81" s="22"/>
      <c r="B81" s="40"/>
      <c r="C81" s="40"/>
      <c r="D81" s="40"/>
      <c r="E81" s="40"/>
      <c r="F81" s="40"/>
      <c r="G81" s="40"/>
      <c r="H81" s="40"/>
      <c r="I81" s="40"/>
      <c r="J81" s="40"/>
      <c r="K81" s="40"/>
      <c r="L81" s="40"/>
      <c r="M81" s="40"/>
      <c r="N81" s="40"/>
      <c r="O81" s="22"/>
      <c r="P81" s="22"/>
      <c r="Q81" s="23"/>
      <c r="R81" s="23"/>
      <c r="S81" s="23"/>
      <c r="T81" s="23"/>
      <c r="U81" s="23"/>
      <c r="V81" s="23"/>
      <c r="W81" s="23"/>
      <c r="X81" s="23"/>
      <c r="Y81" s="23"/>
      <c r="Z81" s="23"/>
      <c r="AA81" s="23"/>
      <c r="AB81" s="23"/>
      <c r="AC81" s="23"/>
      <c r="AD81" s="23"/>
      <c r="AE81" s="23"/>
      <c r="AF81" s="22"/>
      <c r="AG81" s="22"/>
      <c r="AH81" s="23"/>
      <c r="AI81" s="23"/>
      <c r="AJ81" s="24"/>
      <c r="AK81" s="24"/>
      <c r="AL81" s="7"/>
      <c r="AM81" s="7"/>
    </row>
    <row r="82" spans="1:39" s="41" customFormat="1" ht="15.5" x14ac:dyDescent="0.3">
      <c r="A82" s="22"/>
      <c r="B82" s="40"/>
      <c r="C82" s="40"/>
      <c r="D82" s="40"/>
      <c r="E82" s="40"/>
      <c r="F82" s="40"/>
      <c r="G82" s="40"/>
      <c r="H82" s="40"/>
      <c r="I82" s="40"/>
      <c r="J82" s="40"/>
      <c r="K82" s="40"/>
      <c r="L82" s="40"/>
      <c r="M82" s="40"/>
      <c r="N82" s="40"/>
      <c r="O82" s="22"/>
      <c r="P82" s="22"/>
      <c r="Q82" s="23"/>
      <c r="R82" s="23"/>
      <c r="S82" s="23"/>
      <c r="T82" s="23"/>
      <c r="U82" s="23"/>
      <c r="V82" s="23"/>
      <c r="W82" s="23"/>
      <c r="X82" s="23"/>
      <c r="Y82" s="23"/>
      <c r="Z82" s="23"/>
      <c r="AA82" s="23"/>
      <c r="AB82" s="23"/>
      <c r="AC82" s="23"/>
      <c r="AD82" s="23"/>
      <c r="AE82" s="23"/>
      <c r="AF82" s="22"/>
      <c r="AG82" s="22"/>
      <c r="AH82" s="23"/>
      <c r="AI82" s="23"/>
      <c r="AJ82" s="24"/>
      <c r="AK82" s="24"/>
      <c r="AL82" s="7"/>
      <c r="AM82" s="7"/>
    </row>
    <row r="83" spans="1:39" s="41" customFormat="1" ht="15.5" x14ac:dyDescent="0.3">
      <c r="A83" s="22"/>
      <c r="B83" s="40"/>
      <c r="C83" s="40"/>
      <c r="D83" s="40"/>
      <c r="E83" s="40"/>
      <c r="F83" s="40"/>
      <c r="G83" s="40"/>
      <c r="H83" s="40"/>
      <c r="I83" s="40"/>
      <c r="J83" s="40"/>
      <c r="K83" s="40"/>
      <c r="L83" s="40"/>
      <c r="M83" s="40"/>
      <c r="N83" s="40"/>
      <c r="O83" s="22"/>
      <c r="P83" s="22"/>
      <c r="Q83" s="23"/>
      <c r="R83" s="23"/>
      <c r="S83" s="23"/>
      <c r="T83" s="23"/>
      <c r="U83" s="23"/>
      <c r="V83" s="23"/>
      <c r="W83" s="23"/>
      <c r="X83" s="23"/>
      <c r="Y83" s="23"/>
      <c r="Z83" s="23"/>
      <c r="AA83" s="23"/>
      <c r="AB83" s="23"/>
      <c r="AC83" s="23"/>
      <c r="AD83" s="23"/>
      <c r="AE83" s="23"/>
      <c r="AF83" s="22"/>
      <c r="AG83" s="22"/>
      <c r="AH83" s="23"/>
      <c r="AI83" s="23"/>
      <c r="AJ83" s="24"/>
      <c r="AK83" s="24"/>
      <c r="AL83" s="7"/>
      <c r="AM83" s="7"/>
    </row>
    <row r="84" spans="1:39" s="41" customFormat="1" ht="15.5" x14ac:dyDescent="0.3">
      <c r="A84" s="22"/>
      <c r="B84" s="40"/>
      <c r="C84" s="40"/>
      <c r="D84" s="40"/>
      <c r="E84" s="40"/>
      <c r="F84" s="40"/>
      <c r="G84" s="40"/>
      <c r="H84" s="40"/>
      <c r="I84" s="40"/>
      <c r="J84" s="40"/>
      <c r="K84" s="40"/>
      <c r="L84" s="40"/>
      <c r="M84" s="40"/>
      <c r="N84" s="40"/>
      <c r="O84" s="22"/>
      <c r="P84" s="22"/>
      <c r="Q84" s="23"/>
      <c r="R84" s="23"/>
      <c r="S84" s="23"/>
      <c r="T84" s="23"/>
      <c r="U84" s="23"/>
      <c r="V84" s="23"/>
      <c r="W84" s="23"/>
      <c r="X84" s="23"/>
      <c r="Y84" s="23"/>
      <c r="Z84" s="23"/>
      <c r="AA84" s="23"/>
      <c r="AB84" s="23"/>
      <c r="AC84" s="23"/>
      <c r="AD84" s="23"/>
      <c r="AE84" s="23"/>
      <c r="AF84" s="22"/>
      <c r="AG84" s="22"/>
      <c r="AH84" s="23"/>
      <c r="AI84" s="23"/>
      <c r="AJ84" s="24"/>
      <c r="AK84" s="24"/>
      <c r="AL84" s="7"/>
      <c r="AM84" s="7"/>
    </row>
    <row r="85" spans="1:39" s="41" customFormat="1" ht="15.5" x14ac:dyDescent="0.3">
      <c r="A85" s="22"/>
      <c r="B85" s="40"/>
      <c r="C85" s="40"/>
      <c r="D85" s="40"/>
      <c r="E85" s="40"/>
      <c r="F85" s="40"/>
      <c r="G85" s="40"/>
      <c r="H85" s="40"/>
      <c r="I85" s="40"/>
      <c r="J85" s="40"/>
      <c r="K85" s="40"/>
      <c r="L85" s="40"/>
      <c r="M85" s="40"/>
      <c r="N85" s="40"/>
      <c r="O85" s="22"/>
      <c r="P85" s="22"/>
      <c r="Q85" s="23"/>
      <c r="R85" s="23"/>
      <c r="S85" s="23"/>
      <c r="T85" s="23"/>
      <c r="U85" s="23"/>
      <c r="V85" s="23"/>
      <c r="W85" s="23"/>
      <c r="X85" s="23"/>
      <c r="Y85" s="23"/>
      <c r="Z85" s="23"/>
      <c r="AA85" s="23"/>
      <c r="AB85" s="23"/>
      <c r="AC85" s="23"/>
      <c r="AD85" s="23"/>
      <c r="AE85" s="23"/>
      <c r="AF85" s="22"/>
      <c r="AG85" s="22"/>
      <c r="AH85" s="23"/>
      <c r="AI85" s="23"/>
      <c r="AJ85" s="24"/>
      <c r="AK85" s="24"/>
      <c r="AL85" s="7"/>
      <c r="AM85" s="7"/>
    </row>
    <row r="86" spans="1:39" s="41" customFormat="1" ht="15.5" x14ac:dyDescent="0.3">
      <c r="A86" s="22"/>
      <c r="B86" s="40"/>
      <c r="C86" s="40"/>
      <c r="D86" s="40"/>
      <c r="E86" s="40"/>
      <c r="F86" s="40"/>
      <c r="G86" s="40"/>
      <c r="H86" s="40"/>
      <c r="I86" s="40"/>
      <c r="J86" s="40"/>
      <c r="K86" s="40"/>
      <c r="L86" s="40"/>
      <c r="M86" s="40"/>
      <c r="N86" s="40"/>
      <c r="O86" s="22"/>
      <c r="P86" s="22"/>
      <c r="Q86" s="23"/>
      <c r="R86" s="23"/>
      <c r="S86" s="23"/>
      <c r="T86" s="23"/>
      <c r="U86" s="23"/>
      <c r="V86" s="23"/>
      <c r="W86" s="23"/>
      <c r="X86" s="23"/>
      <c r="Y86" s="23"/>
      <c r="Z86" s="23"/>
      <c r="AA86" s="23"/>
      <c r="AB86" s="23"/>
      <c r="AC86" s="23"/>
      <c r="AD86" s="23"/>
      <c r="AE86" s="23"/>
      <c r="AF86" s="22"/>
      <c r="AG86" s="22"/>
      <c r="AH86" s="23"/>
      <c r="AI86" s="23"/>
      <c r="AJ86" s="24"/>
      <c r="AK86" s="24"/>
      <c r="AL86" s="7"/>
      <c r="AM86" s="7"/>
    </row>
    <row r="87" spans="1:39" s="41" customFormat="1" ht="15.5" x14ac:dyDescent="0.3">
      <c r="A87" s="22"/>
      <c r="B87" s="40"/>
      <c r="C87" s="40"/>
      <c r="D87" s="40"/>
      <c r="E87" s="40"/>
      <c r="F87" s="40"/>
      <c r="G87" s="40"/>
      <c r="H87" s="40"/>
      <c r="I87" s="40"/>
      <c r="J87" s="40"/>
      <c r="K87" s="40"/>
      <c r="L87" s="40"/>
      <c r="M87" s="40"/>
      <c r="N87" s="40"/>
      <c r="O87" s="22"/>
      <c r="P87" s="22"/>
      <c r="Q87" s="23"/>
      <c r="R87" s="23"/>
      <c r="S87" s="23"/>
      <c r="T87" s="23"/>
      <c r="U87" s="23"/>
      <c r="V87" s="23"/>
      <c r="W87" s="23"/>
      <c r="X87" s="23"/>
      <c r="Y87" s="23"/>
      <c r="Z87" s="23"/>
      <c r="AA87" s="23"/>
      <c r="AB87" s="23"/>
      <c r="AC87" s="23"/>
      <c r="AD87" s="23"/>
      <c r="AE87" s="23"/>
      <c r="AF87" s="22"/>
      <c r="AG87" s="22"/>
      <c r="AH87" s="23"/>
      <c r="AI87" s="23"/>
      <c r="AJ87" s="24"/>
      <c r="AK87" s="24"/>
      <c r="AL87" s="7"/>
      <c r="AM87" s="7"/>
    </row>
    <row r="88" spans="1:39" s="41" customFormat="1" ht="15.5" x14ac:dyDescent="0.3">
      <c r="A88" s="22"/>
      <c r="B88" s="40"/>
      <c r="C88" s="40"/>
      <c r="D88" s="40"/>
      <c r="E88" s="40"/>
      <c r="F88" s="40"/>
      <c r="G88" s="40"/>
      <c r="H88" s="40"/>
      <c r="I88" s="40"/>
      <c r="J88" s="40"/>
      <c r="K88" s="40"/>
      <c r="L88" s="40"/>
      <c r="M88" s="40"/>
      <c r="N88" s="40"/>
      <c r="O88" s="22"/>
      <c r="P88" s="22"/>
      <c r="Q88" s="23"/>
      <c r="R88" s="23"/>
      <c r="S88" s="23"/>
      <c r="T88" s="23"/>
      <c r="U88" s="23"/>
      <c r="V88" s="23"/>
      <c r="W88" s="23"/>
      <c r="X88" s="23"/>
      <c r="Y88" s="23"/>
      <c r="Z88" s="23"/>
      <c r="AA88" s="23"/>
      <c r="AB88" s="23"/>
      <c r="AC88" s="23"/>
      <c r="AD88" s="23"/>
      <c r="AE88" s="23"/>
      <c r="AF88" s="22"/>
      <c r="AG88" s="22"/>
      <c r="AH88" s="23"/>
      <c r="AI88" s="23"/>
      <c r="AJ88" s="24"/>
      <c r="AK88" s="24"/>
      <c r="AL88" s="7"/>
      <c r="AM88" s="7"/>
    </row>
    <row r="89" spans="1:39" s="41" customFormat="1" ht="15.5" x14ac:dyDescent="0.3">
      <c r="A89" s="22"/>
      <c r="B89" s="40"/>
      <c r="C89" s="40"/>
      <c r="D89" s="40"/>
      <c r="E89" s="40"/>
      <c r="F89" s="40"/>
      <c r="G89" s="40"/>
      <c r="H89" s="40"/>
      <c r="I89" s="40"/>
      <c r="J89" s="40"/>
      <c r="K89" s="40"/>
      <c r="L89" s="40"/>
      <c r="M89" s="40"/>
      <c r="N89" s="40"/>
      <c r="O89" s="22"/>
      <c r="P89" s="22"/>
      <c r="Q89" s="23"/>
      <c r="R89" s="23"/>
      <c r="S89" s="23"/>
      <c r="T89" s="23"/>
      <c r="U89" s="23"/>
      <c r="V89" s="23"/>
      <c r="W89" s="23"/>
      <c r="X89" s="23"/>
      <c r="Y89" s="23"/>
      <c r="Z89" s="23"/>
      <c r="AA89" s="23"/>
      <c r="AB89" s="23"/>
      <c r="AC89" s="23"/>
      <c r="AD89" s="23"/>
      <c r="AE89" s="23"/>
      <c r="AF89" s="22"/>
      <c r="AG89" s="22"/>
      <c r="AH89" s="23"/>
      <c r="AI89" s="23"/>
      <c r="AJ89" s="24"/>
      <c r="AK89" s="24"/>
      <c r="AL89" s="7"/>
      <c r="AM89" s="7"/>
    </row>
    <row r="90" spans="1:39" s="41" customFormat="1" ht="15.5" x14ac:dyDescent="0.3">
      <c r="A90" s="22"/>
      <c r="B90" s="40"/>
      <c r="C90" s="40"/>
      <c r="D90" s="40"/>
      <c r="E90" s="40"/>
      <c r="F90" s="40"/>
      <c r="G90" s="40"/>
      <c r="H90" s="40"/>
      <c r="I90" s="40"/>
      <c r="J90" s="40"/>
      <c r="K90" s="40"/>
      <c r="L90" s="40"/>
      <c r="M90" s="40"/>
      <c r="N90" s="40"/>
      <c r="O90" s="22"/>
      <c r="P90" s="22"/>
      <c r="Q90" s="23"/>
      <c r="R90" s="23"/>
      <c r="S90" s="23"/>
      <c r="T90" s="23"/>
      <c r="U90" s="23"/>
      <c r="V90" s="23"/>
      <c r="W90" s="23"/>
      <c r="X90" s="23"/>
      <c r="Y90" s="23"/>
      <c r="Z90" s="23"/>
      <c r="AA90" s="23"/>
      <c r="AB90" s="23"/>
      <c r="AC90" s="23"/>
      <c r="AD90" s="23"/>
      <c r="AE90" s="23"/>
      <c r="AF90" s="22"/>
      <c r="AG90" s="22"/>
      <c r="AH90" s="23"/>
      <c r="AI90" s="23"/>
      <c r="AJ90" s="24"/>
      <c r="AK90" s="24"/>
      <c r="AL90" s="7"/>
      <c r="AM90" s="7"/>
    </row>
    <row r="91" spans="1:39" s="41" customFormat="1" ht="15.5" x14ac:dyDescent="0.3">
      <c r="A91" s="22"/>
      <c r="B91" s="40"/>
      <c r="C91" s="40"/>
      <c r="D91" s="40"/>
      <c r="E91" s="40"/>
      <c r="F91" s="40"/>
      <c r="G91" s="40"/>
      <c r="H91" s="40"/>
      <c r="I91" s="40"/>
      <c r="J91" s="40"/>
      <c r="K91" s="40"/>
      <c r="L91" s="40"/>
      <c r="M91" s="40"/>
      <c r="N91" s="40"/>
      <c r="O91" s="22"/>
      <c r="P91" s="22"/>
      <c r="Q91" s="23"/>
      <c r="R91" s="23"/>
      <c r="S91" s="23"/>
      <c r="T91" s="23"/>
      <c r="U91" s="23"/>
      <c r="V91" s="23"/>
      <c r="W91" s="23"/>
      <c r="X91" s="23"/>
      <c r="Y91" s="23"/>
      <c r="Z91" s="23"/>
      <c r="AA91" s="23"/>
      <c r="AB91" s="23"/>
      <c r="AC91" s="23"/>
      <c r="AD91" s="23"/>
      <c r="AE91" s="23"/>
      <c r="AF91" s="22"/>
      <c r="AG91" s="22"/>
      <c r="AH91" s="23"/>
      <c r="AI91" s="23"/>
      <c r="AJ91" s="24"/>
      <c r="AK91" s="24"/>
      <c r="AL91" s="7"/>
      <c r="AM91" s="7"/>
    </row>
    <row r="92" spans="1:39" s="41" customFormat="1" ht="15.5" x14ac:dyDescent="0.3">
      <c r="A92" s="22"/>
      <c r="B92" s="40"/>
      <c r="C92" s="40"/>
      <c r="D92" s="40"/>
      <c r="E92" s="40"/>
      <c r="F92" s="40"/>
      <c r="G92" s="40"/>
      <c r="H92" s="40"/>
      <c r="I92" s="40"/>
      <c r="J92" s="40"/>
      <c r="K92" s="40"/>
      <c r="L92" s="40"/>
      <c r="M92" s="40"/>
      <c r="N92" s="40"/>
      <c r="O92" s="22"/>
      <c r="P92" s="22"/>
      <c r="Q92" s="23"/>
      <c r="R92" s="23"/>
      <c r="S92" s="23"/>
      <c r="T92" s="23"/>
      <c r="U92" s="23"/>
      <c r="V92" s="23"/>
      <c r="W92" s="23"/>
      <c r="X92" s="23"/>
      <c r="Y92" s="23"/>
      <c r="Z92" s="23"/>
      <c r="AA92" s="23"/>
      <c r="AB92" s="23"/>
      <c r="AC92" s="23"/>
      <c r="AD92" s="23"/>
      <c r="AE92" s="23"/>
      <c r="AF92" s="22"/>
      <c r="AG92" s="22"/>
      <c r="AH92" s="23"/>
      <c r="AI92" s="23"/>
      <c r="AJ92" s="24"/>
      <c r="AK92" s="24"/>
      <c r="AL92" s="7"/>
      <c r="AM92" s="7"/>
    </row>
    <row r="93" spans="1:39" s="41" customFormat="1" ht="15.5" x14ac:dyDescent="0.3">
      <c r="A93" s="22"/>
      <c r="B93" s="40"/>
      <c r="C93" s="40"/>
      <c r="D93" s="40"/>
      <c r="E93" s="40"/>
      <c r="F93" s="40"/>
      <c r="G93" s="40"/>
      <c r="H93" s="40"/>
      <c r="I93" s="40"/>
      <c r="J93" s="40"/>
      <c r="K93" s="40"/>
      <c r="L93" s="40"/>
      <c r="M93" s="40"/>
      <c r="N93" s="40"/>
      <c r="O93" s="22"/>
      <c r="P93" s="22"/>
      <c r="Q93" s="23"/>
      <c r="R93" s="23"/>
      <c r="S93" s="23"/>
      <c r="T93" s="23"/>
      <c r="U93" s="23"/>
      <c r="V93" s="23"/>
      <c r="W93" s="23"/>
      <c r="X93" s="23"/>
      <c r="Y93" s="23"/>
      <c r="Z93" s="23"/>
      <c r="AA93" s="23"/>
      <c r="AB93" s="23"/>
      <c r="AC93" s="23"/>
      <c r="AD93" s="23"/>
      <c r="AE93" s="23"/>
      <c r="AF93" s="22"/>
      <c r="AG93" s="22"/>
      <c r="AH93" s="23"/>
      <c r="AI93" s="23"/>
      <c r="AJ93" s="24"/>
      <c r="AK93" s="24"/>
      <c r="AL93" s="7"/>
      <c r="AM93" s="7"/>
    </row>
    <row r="94" spans="1:39" s="41" customFormat="1" ht="15.5" x14ac:dyDescent="0.3">
      <c r="A94" s="22"/>
      <c r="B94" s="40"/>
      <c r="C94" s="40"/>
      <c r="D94" s="40"/>
      <c r="E94" s="40"/>
      <c r="F94" s="40"/>
      <c r="G94" s="40"/>
      <c r="H94" s="40"/>
      <c r="I94" s="40"/>
      <c r="J94" s="40"/>
      <c r="K94" s="40"/>
      <c r="L94" s="40"/>
      <c r="M94" s="40"/>
      <c r="N94" s="40"/>
      <c r="O94" s="22"/>
      <c r="P94" s="22"/>
      <c r="Q94" s="23"/>
      <c r="R94" s="23"/>
      <c r="S94" s="23"/>
      <c r="T94" s="23"/>
      <c r="U94" s="23"/>
      <c r="V94" s="23"/>
      <c r="W94" s="23"/>
      <c r="X94" s="23"/>
      <c r="Y94" s="23"/>
      <c r="Z94" s="23"/>
      <c r="AA94" s="23"/>
      <c r="AB94" s="23"/>
      <c r="AC94" s="23"/>
      <c r="AD94" s="23"/>
      <c r="AE94" s="23"/>
      <c r="AF94" s="22"/>
      <c r="AG94" s="22"/>
      <c r="AH94" s="23"/>
      <c r="AI94" s="23"/>
      <c r="AJ94" s="24"/>
      <c r="AK94" s="24"/>
      <c r="AL94" s="7"/>
      <c r="AM94" s="7"/>
    </row>
    <row r="95" spans="1:39" s="41" customFormat="1" ht="15.5" x14ac:dyDescent="0.3">
      <c r="A95" s="22"/>
      <c r="B95" s="40"/>
      <c r="C95" s="40"/>
      <c r="D95" s="40"/>
      <c r="E95" s="40"/>
      <c r="F95" s="40"/>
      <c r="G95" s="40"/>
      <c r="H95" s="40"/>
      <c r="I95" s="40"/>
      <c r="J95" s="40"/>
      <c r="K95" s="40"/>
      <c r="L95" s="40"/>
      <c r="M95" s="40"/>
      <c r="N95" s="40"/>
      <c r="O95" s="22"/>
      <c r="P95" s="22"/>
      <c r="Q95" s="23"/>
      <c r="R95" s="23"/>
      <c r="S95" s="23"/>
      <c r="T95" s="23"/>
      <c r="U95" s="23"/>
      <c r="V95" s="23"/>
      <c r="W95" s="23"/>
      <c r="X95" s="23"/>
      <c r="Y95" s="23"/>
      <c r="Z95" s="23"/>
      <c r="AA95" s="23"/>
      <c r="AB95" s="23"/>
      <c r="AC95" s="23"/>
      <c r="AD95" s="23"/>
      <c r="AE95" s="23"/>
      <c r="AF95" s="22"/>
      <c r="AG95" s="22"/>
      <c r="AH95" s="23"/>
      <c r="AI95" s="23"/>
      <c r="AJ95" s="24"/>
      <c r="AK95" s="24"/>
      <c r="AL95" s="7"/>
      <c r="AM95" s="7"/>
    </row>
    <row r="96" spans="1:39" s="41" customFormat="1" ht="15.5" x14ac:dyDescent="0.3">
      <c r="A96" s="22"/>
      <c r="B96" s="40"/>
      <c r="C96" s="40"/>
      <c r="D96" s="40"/>
      <c r="E96" s="40"/>
      <c r="F96" s="40"/>
      <c r="G96" s="40"/>
      <c r="H96" s="40"/>
      <c r="I96" s="40"/>
      <c r="J96" s="40"/>
      <c r="K96" s="40"/>
      <c r="L96" s="40"/>
      <c r="M96" s="40"/>
      <c r="N96" s="40"/>
      <c r="O96" s="22"/>
      <c r="P96" s="22"/>
      <c r="Q96" s="23"/>
      <c r="R96" s="23"/>
      <c r="S96" s="23"/>
      <c r="T96" s="23"/>
      <c r="U96" s="23"/>
      <c r="V96" s="23"/>
      <c r="W96" s="23"/>
      <c r="X96" s="23"/>
      <c r="Y96" s="23"/>
      <c r="Z96" s="23"/>
      <c r="AA96" s="23"/>
      <c r="AB96" s="23"/>
      <c r="AC96" s="23"/>
      <c r="AD96" s="23"/>
      <c r="AE96" s="23"/>
      <c r="AF96" s="22"/>
      <c r="AG96" s="22"/>
      <c r="AH96" s="23"/>
      <c r="AI96" s="23"/>
      <c r="AJ96" s="24"/>
      <c r="AK96" s="24"/>
      <c r="AL96" s="7"/>
      <c r="AM96" s="7"/>
    </row>
    <row r="97" spans="1:39" s="41" customFormat="1" ht="15.5" x14ac:dyDescent="0.3">
      <c r="A97" s="22"/>
      <c r="B97" s="40"/>
      <c r="C97" s="40"/>
      <c r="D97" s="40"/>
      <c r="E97" s="40"/>
      <c r="F97" s="40"/>
      <c r="G97" s="40"/>
      <c r="H97" s="40"/>
      <c r="I97" s="40"/>
      <c r="J97" s="40"/>
      <c r="K97" s="40"/>
      <c r="L97" s="40"/>
      <c r="M97" s="40"/>
      <c r="N97" s="40"/>
      <c r="O97" s="22"/>
      <c r="P97" s="22"/>
      <c r="Q97" s="23"/>
      <c r="R97" s="23"/>
      <c r="S97" s="23"/>
      <c r="T97" s="23"/>
      <c r="U97" s="23"/>
      <c r="V97" s="23"/>
      <c r="W97" s="23"/>
      <c r="X97" s="23"/>
      <c r="Y97" s="23"/>
      <c r="Z97" s="23"/>
      <c r="AA97" s="23"/>
      <c r="AB97" s="23"/>
      <c r="AC97" s="23"/>
      <c r="AD97" s="23"/>
      <c r="AE97" s="23"/>
      <c r="AF97" s="22"/>
      <c r="AG97" s="22"/>
      <c r="AH97" s="23"/>
      <c r="AI97" s="23"/>
      <c r="AJ97" s="24"/>
      <c r="AK97" s="24"/>
      <c r="AL97" s="7"/>
      <c r="AM97" s="7"/>
    </row>
  </sheetData>
  <mergeCells count="1">
    <mergeCell ref="A1:D1"/>
  </mergeCells>
  <pageMargins left="0.50245098039215685" right="0.39215686274509803" top="0.43478260869565216" bottom="0.3079710144927536" header="0.31496062992125984" footer="0.31496062992125984"/>
  <pageSetup paperSize="9" fitToHeight="0" orientation="landscape" blackAndWhite="1" horizontalDpi="2400" verticalDpi="2400" r:id="rId1"/>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N105"/>
  <sheetViews>
    <sheetView view="pageLayout" zoomScaleNormal="100" workbookViewId="0">
      <selection activeCell="H14" sqref="H14"/>
    </sheetView>
  </sheetViews>
  <sheetFormatPr defaultColWidth="9.09765625" defaultRowHeight="13" x14ac:dyDescent="0.3"/>
  <cols>
    <col min="1" max="1" width="37" style="16" customWidth="1"/>
    <col min="2" max="4" width="9.296875" style="7" customWidth="1"/>
    <col min="5" max="14" width="9.296875" style="52" customWidth="1"/>
    <col min="15" max="16384" width="9.09765625" style="52"/>
  </cols>
  <sheetData>
    <row r="1" spans="1:14" s="42" customFormat="1" ht="17.5" x14ac:dyDescent="0.3">
      <c r="A1" s="324" t="s">
        <v>243</v>
      </c>
      <c r="B1" s="324"/>
      <c r="C1" s="324"/>
      <c r="D1" s="324"/>
    </row>
    <row r="2" spans="1:14" s="42" customFormat="1" ht="61.15" customHeight="1" x14ac:dyDescent="0.3">
      <c r="A2" s="325" t="s">
        <v>428</v>
      </c>
      <c r="B2" s="325"/>
      <c r="C2" s="325"/>
      <c r="D2" s="325"/>
      <c r="E2" s="314" t="s">
        <v>271</v>
      </c>
      <c r="F2" s="315"/>
      <c r="G2" s="315"/>
      <c r="H2" s="315"/>
      <c r="I2" s="315"/>
      <c r="J2" s="315"/>
      <c r="K2" s="315"/>
      <c r="L2" s="315"/>
      <c r="M2" s="315"/>
      <c r="N2" s="316"/>
    </row>
    <row r="3" spans="1:14" ht="26" x14ac:dyDescent="0.3">
      <c r="A3" s="138" t="s">
        <v>375</v>
      </c>
      <c r="B3" s="113" t="s">
        <v>321</v>
      </c>
      <c r="C3" s="113" t="s">
        <v>322</v>
      </c>
      <c r="D3" s="113" t="s">
        <v>323</v>
      </c>
      <c r="E3" s="113">
        <v>1</v>
      </c>
      <c r="F3" s="113">
        <v>2</v>
      </c>
      <c r="G3" s="113">
        <v>3</v>
      </c>
      <c r="H3" s="113">
        <v>4</v>
      </c>
      <c r="I3" s="113">
        <v>5</v>
      </c>
      <c r="J3" s="113">
        <v>6</v>
      </c>
      <c r="K3" s="113">
        <v>7</v>
      </c>
      <c r="L3" s="113">
        <v>8</v>
      </c>
      <c r="M3" s="113">
        <v>9</v>
      </c>
      <c r="N3" s="113">
        <v>10</v>
      </c>
    </row>
    <row r="4" spans="1:14" x14ac:dyDescent="0.3">
      <c r="A4" s="139" t="s">
        <v>376</v>
      </c>
      <c r="B4" s="114" t="str">
        <f>IF(ISERROR('1B-ContPP'!C6/'1A-Bilant'!B106),"",'1B-ContPP'!C6/'1A-Bilant'!B106)</f>
        <v/>
      </c>
      <c r="C4" s="114" t="str">
        <f>IF(ISERROR('1B-ContPP'!D6/'1A-Bilant'!C106),"",'1B-ContPP'!D6/'1A-Bilant'!C106)</f>
        <v/>
      </c>
      <c r="D4" s="136" t="str">
        <f>IF(ISERROR('1B-ContPP'!E6/'1A-Bilant'!D106),"",'1B-ContPP'!E6/'1A-Bilant'!D106)</f>
        <v/>
      </c>
      <c r="E4" s="114" t="str">
        <f>IF(ISERROR('1B-ContPP'!F6/'1A-Bilant'!E106),"",'1B-ContPP'!F6/'1A-Bilant'!E106)</f>
        <v/>
      </c>
      <c r="F4" s="114" t="str">
        <f>IF(ISERROR('1B-ContPP'!G6/'1A-Bilant'!F106),"",'1B-ContPP'!G6/'1A-Bilant'!F106)</f>
        <v/>
      </c>
      <c r="G4" s="114" t="str">
        <f>IF(ISERROR('1B-ContPP'!H6/'1A-Bilant'!G106),"",'1B-ContPP'!H6/'1A-Bilant'!G106)</f>
        <v/>
      </c>
      <c r="H4" s="114" t="str">
        <f>IF(ISERROR('1B-ContPP'!I6/'1A-Bilant'!H106),"",'1B-ContPP'!I6/'1A-Bilant'!H106)</f>
        <v/>
      </c>
      <c r="I4" s="114" t="str">
        <f>IF(ISERROR('1B-ContPP'!J6/'1A-Bilant'!I106),"",'1B-ContPP'!J6/'1A-Bilant'!I106)</f>
        <v/>
      </c>
      <c r="J4" s="114" t="str">
        <f>IF(ISERROR('1B-ContPP'!K6/'1A-Bilant'!J106),"",'1B-ContPP'!K6/'1A-Bilant'!J106)</f>
        <v/>
      </c>
      <c r="K4" s="114" t="str">
        <f>IF(ISERROR('1B-ContPP'!L6/'1A-Bilant'!K106),"",'1B-ContPP'!L6/'1A-Bilant'!K106)</f>
        <v/>
      </c>
      <c r="L4" s="114" t="str">
        <f>IF(ISERROR('1B-ContPP'!M6/'1A-Bilant'!L106),"",'1B-ContPP'!M6/'1A-Bilant'!L106)</f>
        <v/>
      </c>
      <c r="M4" s="114" t="str">
        <f>IF(ISERROR('1B-ContPP'!N6/'1A-Bilant'!M106),"",'1B-ContPP'!N6/'1A-Bilant'!M106)</f>
        <v/>
      </c>
      <c r="N4" s="114" t="str">
        <f>IF(ISERROR('1B-ContPP'!O6/'1A-Bilant'!N106),"",'1B-ContPP'!O6/'1A-Bilant'!N106)</f>
        <v/>
      </c>
    </row>
    <row r="5" spans="1:14" x14ac:dyDescent="0.3">
      <c r="A5" s="139" t="s">
        <v>119</v>
      </c>
      <c r="B5" s="114">
        <f t="shared" ref="B5:N5" si="0">B21</f>
        <v>0</v>
      </c>
      <c r="C5" s="114">
        <f t="shared" si="0"/>
        <v>0</v>
      </c>
      <c r="D5" s="136">
        <f t="shared" si="0"/>
        <v>0</v>
      </c>
      <c r="E5" s="114">
        <f t="shared" si="0"/>
        <v>0</v>
      </c>
      <c r="F5" s="114">
        <f t="shared" si="0"/>
        <v>0</v>
      </c>
      <c r="G5" s="114">
        <f t="shared" si="0"/>
        <v>0</v>
      </c>
      <c r="H5" s="114">
        <f t="shared" si="0"/>
        <v>0</v>
      </c>
      <c r="I5" s="114">
        <f t="shared" si="0"/>
        <v>0</v>
      </c>
      <c r="J5" s="114">
        <f t="shared" si="0"/>
        <v>0</v>
      </c>
      <c r="K5" s="114">
        <f t="shared" si="0"/>
        <v>0</v>
      </c>
      <c r="L5" s="114">
        <f t="shared" si="0"/>
        <v>0</v>
      </c>
      <c r="M5" s="114">
        <f t="shared" si="0"/>
        <v>0</v>
      </c>
      <c r="N5" s="114">
        <f t="shared" si="0"/>
        <v>0</v>
      </c>
    </row>
    <row r="6" spans="1:14" x14ac:dyDescent="0.3">
      <c r="A6" s="139" t="s">
        <v>378</v>
      </c>
      <c r="B6" s="115">
        <f>'1A-Bilant'!B106</f>
        <v>0</v>
      </c>
      <c r="C6" s="115">
        <f>'1A-Bilant'!C106</f>
        <v>0</v>
      </c>
      <c r="D6" s="137">
        <f>'1A-Bilant'!D106</f>
        <v>0</v>
      </c>
      <c r="E6" s="115">
        <f>'1A-Bilant'!E106</f>
        <v>0</v>
      </c>
      <c r="F6" s="115">
        <f>'1A-Bilant'!F106</f>
        <v>0</v>
      </c>
      <c r="G6" s="115">
        <f>'1A-Bilant'!G106</f>
        <v>0</v>
      </c>
      <c r="H6" s="115">
        <f>'1A-Bilant'!H106</f>
        <v>0</v>
      </c>
      <c r="I6" s="115">
        <f>'1A-Bilant'!I106</f>
        <v>0</v>
      </c>
      <c r="J6" s="115">
        <f>'1A-Bilant'!J106</f>
        <v>0</v>
      </c>
      <c r="K6" s="115">
        <f>'1A-Bilant'!K106</f>
        <v>0</v>
      </c>
      <c r="L6" s="115">
        <f>'1A-Bilant'!L106</f>
        <v>0</v>
      </c>
      <c r="M6" s="115">
        <f>'1A-Bilant'!M106</f>
        <v>0</v>
      </c>
      <c r="N6" s="115">
        <f>'1A-Bilant'!N106</f>
        <v>0</v>
      </c>
    </row>
    <row r="7" spans="1:14" x14ac:dyDescent="0.3">
      <c r="A7" s="139" t="s">
        <v>379</v>
      </c>
      <c r="B7" s="114">
        <f t="shared" ref="B7:N7" si="1">B24</f>
        <v>0</v>
      </c>
      <c r="C7" s="114">
        <f t="shared" si="1"/>
        <v>0</v>
      </c>
      <c r="D7" s="136">
        <f t="shared" si="1"/>
        <v>0</v>
      </c>
      <c r="E7" s="114">
        <f t="shared" si="1"/>
        <v>0</v>
      </c>
      <c r="F7" s="114">
        <f t="shared" si="1"/>
        <v>0</v>
      </c>
      <c r="G7" s="114">
        <f t="shared" si="1"/>
        <v>0</v>
      </c>
      <c r="H7" s="114">
        <f t="shared" si="1"/>
        <v>0</v>
      </c>
      <c r="I7" s="114">
        <f t="shared" si="1"/>
        <v>0</v>
      </c>
      <c r="J7" s="114">
        <f t="shared" si="1"/>
        <v>0</v>
      </c>
      <c r="K7" s="114">
        <f t="shared" si="1"/>
        <v>0</v>
      </c>
      <c r="L7" s="114">
        <f t="shared" si="1"/>
        <v>0</v>
      </c>
      <c r="M7" s="114">
        <f t="shared" si="1"/>
        <v>0</v>
      </c>
      <c r="N7" s="114">
        <f t="shared" si="1"/>
        <v>0</v>
      </c>
    </row>
    <row r="8" spans="1:14" x14ac:dyDescent="0.3">
      <c r="A8" s="139" t="s">
        <v>380</v>
      </c>
      <c r="B8" s="114" t="str">
        <f>B99</f>
        <v/>
      </c>
      <c r="C8" s="114" t="str">
        <f t="shared" ref="C8:N8" si="2">C99</f>
        <v/>
      </c>
      <c r="D8" s="136" t="str">
        <f t="shared" si="2"/>
        <v/>
      </c>
      <c r="E8" s="114" t="str">
        <f t="shared" si="2"/>
        <v/>
      </c>
      <c r="F8" s="114" t="str">
        <f t="shared" si="2"/>
        <v/>
      </c>
      <c r="G8" s="114" t="str">
        <f t="shared" si="2"/>
        <v/>
      </c>
      <c r="H8" s="114" t="str">
        <f t="shared" si="2"/>
        <v/>
      </c>
      <c r="I8" s="114" t="str">
        <f t="shared" si="2"/>
        <v/>
      </c>
      <c r="J8" s="114" t="str">
        <f t="shared" si="2"/>
        <v/>
      </c>
      <c r="K8" s="114" t="str">
        <f t="shared" si="2"/>
        <v/>
      </c>
      <c r="L8" s="114" t="str">
        <f t="shared" si="2"/>
        <v/>
      </c>
      <c r="M8" s="114" t="str">
        <f t="shared" si="2"/>
        <v/>
      </c>
      <c r="N8" s="114" t="str">
        <f t="shared" si="2"/>
        <v/>
      </c>
    </row>
    <row r="9" spans="1:14" ht="26" x14ac:dyDescent="0.3">
      <c r="A9" s="139" t="s">
        <v>381</v>
      </c>
      <c r="B9" s="114" t="str">
        <f>IF(ISERROR('1B-ContPP'!C6/'2A-Buget_cerere'!C76),"",'1B-ContPP'!C6/'2A-Buget_cerere'!C76)</f>
        <v/>
      </c>
      <c r="C9" s="114" t="str">
        <f>IF(ISERROR('1B-ContPP'!D6/'2A-Buget_cerere'!D76),"",'1B-ContPP'!D6/'2A-Buget_cerere'!D76)</f>
        <v/>
      </c>
      <c r="D9" s="136" t="str">
        <f>IF(ISERROR('1B-ContPP'!E6/'2A-Buget_cerere'!E76),"",'1B-ContPP'!E6/'2A-Buget_cerere'!E76)</f>
        <v/>
      </c>
      <c r="E9" s="114" t="str">
        <f>IF(ISERROR('1B-ContPP'!F6/'2A-Buget_cerere'!F76),"",'1B-ContPP'!F6/'2A-Buget_cerere'!F76)</f>
        <v/>
      </c>
      <c r="F9" s="114" t="str">
        <f>IF(ISERROR('1B-ContPP'!G6/'2A-Buget_cerere'!G76),"",'1B-ContPP'!G6/'2A-Buget_cerere'!G76)</f>
        <v/>
      </c>
      <c r="G9" s="114" t="str">
        <f>IF(ISERROR('1B-ContPP'!H6/'2A-Buget_cerere'!H76),"",'1B-ContPP'!H6/'2A-Buget_cerere'!H76)</f>
        <v/>
      </c>
      <c r="H9" s="114" t="str">
        <f>IF(ISERROR('1B-ContPP'!I6/'2A-Buget_cerere'!I76),"",'1B-ContPP'!I6/'2A-Buget_cerere'!I76)</f>
        <v/>
      </c>
      <c r="I9" s="114" t="str">
        <f>IF(ISERROR('1B-ContPP'!J6/'2A-Buget_cerere'!J76),"",'1B-ContPP'!J6/'2A-Buget_cerere'!J76)</f>
        <v/>
      </c>
      <c r="J9" s="114" t="str">
        <f>IF(ISERROR('1B-ContPP'!K6/'2A-Buget_cerere'!K76),"",'1B-ContPP'!K6/'2A-Buget_cerere'!K76)</f>
        <v/>
      </c>
      <c r="K9" s="114" t="str">
        <f>IF(ISERROR('1B-ContPP'!L6/'2A-Buget_cerere'!L76),"",'1B-ContPP'!L6/'2A-Buget_cerere'!L76)</f>
        <v/>
      </c>
      <c r="L9" s="114" t="str">
        <f>IF(ISERROR('1B-ContPP'!M6/'2A-Buget_cerere'!M76),"",'1B-ContPP'!M6/'2A-Buget_cerere'!M76)</f>
        <v/>
      </c>
      <c r="M9" s="114" t="str">
        <f>IF(ISERROR('1B-ContPP'!N6/'2A-Buget_cerere'!N76),"",'1B-ContPP'!N6/'2A-Buget_cerere'!N76)</f>
        <v/>
      </c>
      <c r="N9" s="114" t="str">
        <f>IF(ISERROR('1B-ContPP'!O6/'2A-Buget_cerere'!O76),"",'1B-ContPP'!O6/'2A-Buget_cerere'!O76)</f>
        <v/>
      </c>
    </row>
    <row r="10" spans="1:14" ht="26" x14ac:dyDescent="0.3">
      <c r="A10" s="139" t="s">
        <v>427</v>
      </c>
      <c r="B10" s="114" t="str">
        <f>IF(ISERROR('2A-Buget_cerere'!I28/'2A-Buget_cerere'!I51),"",'2A-Buget_cerere'!I28/'2A-Buget_cerere'!I51)</f>
        <v/>
      </c>
      <c r="C10" s="114" t="str">
        <f>IF(ISERROR('2A-Buget_cerere'!J28/'2A-Buget_cerere'!J51),"",'2A-Buget_cerere'!J28/'2A-Buget_cerere'!J51)</f>
        <v/>
      </c>
      <c r="D10" s="136" t="str">
        <f>IF(ISERROR('2A-Buget_cerere'!K28/'2A-Buget_cerere'!K51),"",'2A-Buget_cerere'!K28/'2A-Buget_cerere'!K51)</f>
        <v/>
      </c>
      <c r="E10" s="114" t="str">
        <f>IF(ISERROR('2A-Buget_cerere'!L28/'2A-Buget_cerere'!L51),"",'2A-Buget_cerere'!L28/'2A-Buget_cerere'!L51)</f>
        <v/>
      </c>
      <c r="F10" s="114" t="str">
        <f>IF(ISERROR('2A-Buget_cerere'!M28/'2A-Buget_cerere'!M51),"",'2A-Buget_cerere'!M28/'2A-Buget_cerere'!M51)</f>
        <v/>
      </c>
      <c r="G10" s="114" t="str">
        <f>IF(ISERROR('2A-Buget_cerere'!N28/'2A-Buget_cerere'!N51),"",'2A-Buget_cerere'!N28/'2A-Buget_cerere'!N51)</f>
        <v/>
      </c>
      <c r="H10" s="114" t="str">
        <f>IF(ISERROR('2A-Buget_cerere'!O28/'2A-Buget_cerere'!O51),"",'2A-Buget_cerere'!O28/'2A-Buget_cerere'!O51)</f>
        <v/>
      </c>
      <c r="I10" s="114" t="str">
        <f>IF(ISERROR('2A-Buget_cerere'!P28/'2A-Buget_cerere'!P51),"",'2A-Buget_cerere'!P28/'2A-Buget_cerere'!P51)</f>
        <v/>
      </c>
      <c r="J10" s="114" t="str">
        <f>IF(ISERROR('2A-Buget_cerere'!Q28/'2A-Buget_cerere'!Q51),"",'2A-Buget_cerere'!Q28/'2A-Buget_cerere'!Q51)</f>
        <v/>
      </c>
      <c r="K10" s="114" t="str">
        <f>IF(ISERROR('2A-Buget_cerere'!R28/'2A-Buget_cerere'!R51),"",'2A-Buget_cerere'!R28/'2A-Buget_cerere'!R51)</f>
        <v/>
      </c>
      <c r="L10" s="114" t="str">
        <f>IF(ISERROR('2A-Buget_cerere'!S28/'2A-Buget_cerere'!S51),"",'2A-Buget_cerere'!S28/'2A-Buget_cerere'!S51)</f>
        <v/>
      </c>
      <c r="M10" s="114" t="str">
        <f>IF(ISERROR('2A-Buget_cerere'!T28/'2A-Buget_cerere'!T51),"",'2A-Buget_cerere'!T28/'2A-Buget_cerere'!T51)</f>
        <v/>
      </c>
      <c r="N10" s="114" t="str">
        <f>IF(ISERROR('2A-Buget_cerere'!U28/'2A-Buget_cerere'!U51),"",'2A-Buget_cerere'!U28/'2A-Buget_cerere'!U51)</f>
        <v/>
      </c>
    </row>
    <row r="11" spans="1:14" x14ac:dyDescent="0.3">
      <c r="B11" s="116"/>
      <c r="C11" s="116"/>
      <c r="D11" s="116"/>
      <c r="E11" s="117"/>
      <c r="F11" s="117"/>
      <c r="G11" s="117"/>
      <c r="H11" s="117"/>
      <c r="I11" s="117"/>
      <c r="J11" s="117"/>
      <c r="K11" s="117"/>
      <c r="L11" s="117"/>
      <c r="M11" s="117"/>
      <c r="N11" s="117"/>
    </row>
    <row r="12" spans="1:14" x14ac:dyDescent="0.3">
      <c r="A12" s="5" t="s">
        <v>104</v>
      </c>
      <c r="B12" s="68" t="str">
        <f>'1A-Bilant'!B5</f>
        <v>N-2</v>
      </c>
      <c r="C12" s="68" t="str">
        <f>'1A-Bilant'!C5</f>
        <v>N-1</v>
      </c>
      <c r="D12" s="68" t="str">
        <f>'1A-Bilant'!D5</f>
        <v>N</v>
      </c>
      <c r="E12" s="68">
        <f>'1A-Bilant'!E5</f>
        <v>1</v>
      </c>
      <c r="F12" s="68">
        <f>'1A-Bilant'!F5</f>
        <v>2</v>
      </c>
      <c r="G12" s="68">
        <f>'1A-Bilant'!G5</f>
        <v>3</v>
      </c>
      <c r="H12" s="68">
        <f>'1A-Bilant'!H5</f>
        <v>4</v>
      </c>
      <c r="I12" s="68">
        <f>'1A-Bilant'!I5</f>
        <v>5</v>
      </c>
      <c r="J12" s="68">
        <f>'1A-Bilant'!J5</f>
        <v>6</v>
      </c>
      <c r="K12" s="68">
        <f>'1A-Bilant'!K5</f>
        <v>7</v>
      </c>
      <c r="L12" s="68">
        <f>'1A-Bilant'!L5</f>
        <v>8</v>
      </c>
      <c r="M12" s="68">
        <f>'1A-Bilant'!M5</f>
        <v>9</v>
      </c>
      <c r="N12" s="68">
        <f>'1A-Bilant'!N5</f>
        <v>10</v>
      </c>
    </row>
    <row r="13" spans="1:14" x14ac:dyDescent="0.3">
      <c r="A13" s="43" t="s">
        <v>173</v>
      </c>
      <c r="B13" s="115">
        <f>'1C-Analiza_fin_extinsa'!B21-'1C-Analiza_fin_extinsa'!B16-'1C-Analiza_fin_extinsa'!B11</f>
        <v>0</v>
      </c>
      <c r="C13" s="115">
        <f>'1C-Analiza_fin_extinsa'!C21-'1C-Analiza_fin_extinsa'!C16-'1C-Analiza_fin_extinsa'!C11</f>
        <v>0</v>
      </c>
      <c r="D13" s="115">
        <f>'1C-Analiza_fin_extinsa'!D21-'1C-Analiza_fin_extinsa'!D16-'1C-Analiza_fin_extinsa'!D11</f>
        <v>0</v>
      </c>
      <c r="E13" s="115">
        <f>'1C-Analiza_fin_extinsa'!E21-'1C-Analiza_fin_extinsa'!E16-'1C-Analiza_fin_extinsa'!E11</f>
        <v>0</v>
      </c>
      <c r="F13" s="115">
        <f>'1C-Analiza_fin_extinsa'!F21-'1C-Analiza_fin_extinsa'!F16-'1C-Analiza_fin_extinsa'!F11</f>
        <v>0</v>
      </c>
      <c r="G13" s="115">
        <f>'1C-Analiza_fin_extinsa'!G21-'1C-Analiza_fin_extinsa'!G16-'1C-Analiza_fin_extinsa'!G11</f>
        <v>0</v>
      </c>
      <c r="H13" s="115">
        <f>'1C-Analiza_fin_extinsa'!H21-'1C-Analiza_fin_extinsa'!H16-'1C-Analiza_fin_extinsa'!H11</f>
        <v>0</v>
      </c>
      <c r="I13" s="115">
        <f>'1C-Analiza_fin_extinsa'!I21-'1C-Analiza_fin_extinsa'!I16-'1C-Analiza_fin_extinsa'!I11</f>
        <v>0</v>
      </c>
      <c r="J13" s="115">
        <f>'1C-Analiza_fin_extinsa'!J21-'1C-Analiza_fin_extinsa'!J16-'1C-Analiza_fin_extinsa'!J11</f>
        <v>0</v>
      </c>
      <c r="K13" s="115">
        <f>'1C-Analiza_fin_extinsa'!K21-'1C-Analiza_fin_extinsa'!K16-'1C-Analiza_fin_extinsa'!K11</f>
        <v>0</v>
      </c>
      <c r="L13" s="115">
        <f>'1C-Analiza_fin_extinsa'!L21-'1C-Analiza_fin_extinsa'!L16-'1C-Analiza_fin_extinsa'!L11</f>
        <v>0</v>
      </c>
      <c r="M13" s="115">
        <f>'1C-Analiza_fin_extinsa'!M21-'1C-Analiza_fin_extinsa'!M16-'1C-Analiza_fin_extinsa'!M11</f>
        <v>0</v>
      </c>
      <c r="N13" s="115">
        <f>'1C-Analiza_fin_extinsa'!N21-'1C-Analiza_fin_extinsa'!N16-'1C-Analiza_fin_extinsa'!N11</f>
        <v>0</v>
      </c>
    </row>
    <row r="14" spans="1:14" ht="26" x14ac:dyDescent="0.3">
      <c r="A14" s="43" t="s">
        <v>174</v>
      </c>
      <c r="B14" s="115">
        <f>'1C-Analiza_fin_extinsa'!B20+'1C-Analiza_fin_extinsa'!B16-'1C-Analiza_fin_extinsa'!B4</f>
        <v>0</v>
      </c>
      <c r="C14" s="115">
        <f>'1C-Analiza_fin_extinsa'!C20+'1C-Analiza_fin_extinsa'!C16-'1C-Analiza_fin_extinsa'!C4</f>
        <v>0</v>
      </c>
      <c r="D14" s="115">
        <f>'1C-Analiza_fin_extinsa'!D20+'1C-Analiza_fin_extinsa'!D16-'1C-Analiza_fin_extinsa'!D4</f>
        <v>0</v>
      </c>
      <c r="E14" s="115">
        <f>'1C-Analiza_fin_extinsa'!E20+'1C-Analiza_fin_extinsa'!E16-'1C-Analiza_fin_extinsa'!E4</f>
        <v>0</v>
      </c>
      <c r="F14" s="115">
        <f>'1C-Analiza_fin_extinsa'!F20+'1C-Analiza_fin_extinsa'!F16-'1C-Analiza_fin_extinsa'!F4</f>
        <v>0</v>
      </c>
      <c r="G14" s="115">
        <f>'1C-Analiza_fin_extinsa'!G20+'1C-Analiza_fin_extinsa'!G16-'1C-Analiza_fin_extinsa'!G4</f>
        <v>0</v>
      </c>
      <c r="H14" s="115">
        <f>'1C-Analiza_fin_extinsa'!H20+'1C-Analiza_fin_extinsa'!H16-'1C-Analiza_fin_extinsa'!H4</f>
        <v>0</v>
      </c>
      <c r="I14" s="115">
        <f>'1C-Analiza_fin_extinsa'!I20+'1C-Analiza_fin_extinsa'!I16-'1C-Analiza_fin_extinsa'!I4</f>
        <v>0</v>
      </c>
      <c r="J14" s="115">
        <f>'1C-Analiza_fin_extinsa'!J20+'1C-Analiza_fin_extinsa'!J16-'1C-Analiza_fin_extinsa'!J4</f>
        <v>0</v>
      </c>
      <c r="K14" s="115">
        <f>'1C-Analiza_fin_extinsa'!K20+'1C-Analiza_fin_extinsa'!K16-'1C-Analiza_fin_extinsa'!K4</f>
        <v>0</v>
      </c>
      <c r="L14" s="115">
        <f>'1C-Analiza_fin_extinsa'!L20+'1C-Analiza_fin_extinsa'!L16-'1C-Analiza_fin_extinsa'!L4</f>
        <v>0</v>
      </c>
      <c r="M14" s="115">
        <f>'1C-Analiza_fin_extinsa'!M20+'1C-Analiza_fin_extinsa'!M16-'1C-Analiza_fin_extinsa'!M4</f>
        <v>0</v>
      </c>
      <c r="N14" s="115">
        <f>'1C-Analiza_fin_extinsa'!N20+'1C-Analiza_fin_extinsa'!N16-'1C-Analiza_fin_extinsa'!N4</f>
        <v>0</v>
      </c>
    </row>
    <row r="15" spans="1:14" ht="39" x14ac:dyDescent="0.3">
      <c r="A15" s="43" t="s">
        <v>175</v>
      </c>
      <c r="B15" s="115">
        <f>('1C-Analiza_fin_extinsa'!B5-'1C-Analiza_fin_extinsa'!B9)-('1C-Analiza_fin_extinsa'!B11-'1C-Analiza_fin_extinsa'!B12)</f>
        <v>0</v>
      </c>
      <c r="C15" s="115">
        <f>('1C-Analiza_fin_extinsa'!C5-'1C-Analiza_fin_extinsa'!C9)-('1C-Analiza_fin_extinsa'!C11-'1C-Analiza_fin_extinsa'!C12)</f>
        <v>0</v>
      </c>
      <c r="D15" s="115">
        <f>('1C-Analiza_fin_extinsa'!D5-'1C-Analiza_fin_extinsa'!D9)-('1C-Analiza_fin_extinsa'!D11-'1C-Analiza_fin_extinsa'!D12)</f>
        <v>0</v>
      </c>
      <c r="E15" s="115">
        <f>('1C-Analiza_fin_extinsa'!E5-'1C-Analiza_fin_extinsa'!E9)-('1C-Analiza_fin_extinsa'!E11-'1C-Analiza_fin_extinsa'!E12)</f>
        <v>0</v>
      </c>
      <c r="F15" s="115">
        <f>('1C-Analiza_fin_extinsa'!F5-'1C-Analiza_fin_extinsa'!F9)-('1C-Analiza_fin_extinsa'!F11-'1C-Analiza_fin_extinsa'!F12)</f>
        <v>0</v>
      </c>
      <c r="G15" s="115">
        <f>('1C-Analiza_fin_extinsa'!G5-'1C-Analiza_fin_extinsa'!G9)-('1C-Analiza_fin_extinsa'!G11-'1C-Analiza_fin_extinsa'!G12)</f>
        <v>0</v>
      </c>
      <c r="H15" s="115">
        <f>('1C-Analiza_fin_extinsa'!H5-'1C-Analiza_fin_extinsa'!H9)-('1C-Analiza_fin_extinsa'!H11-'1C-Analiza_fin_extinsa'!H12)</f>
        <v>0</v>
      </c>
      <c r="I15" s="115">
        <f>('1C-Analiza_fin_extinsa'!I5-'1C-Analiza_fin_extinsa'!I9)-('1C-Analiza_fin_extinsa'!I11-'1C-Analiza_fin_extinsa'!I12)</f>
        <v>0</v>
      </c>
      <c r="J15" s="115">
        <f>('1C-Analiza_fin_extinsa'!J5-'1C-Analiza_fin_extinsa'!J9)-('1C-Analiza_fin_extinsa'!J11-'1C-Analiza_fin_extinsa'!J12)</f>
        <v>0</v>
      </c>
      <c r="K15" s="115">
        <f>('1C-Analiza_fin_extinsa'!K5-'1C-Analiza_fin_extinsa'!K9)-('1C-Analiza_fin_extinsa'!K11-'1C-Analiza_fin_extinsa'!K12)</f>
        <v>0</v>
      </c>
      <c r="L15" s="115">
        <f>('1C-Analiza_fin_extinsa'!L5-'1C-Analiza_fin_extinsa'!L9)-('1C-Analiza_fin_extinsa'!L11-'1C-Analiza_fin_extinsa'!L12)</f>
        <v>0</v>
      </c>
      <c r="M15" s="115">
        <f>('1C-Analiza_fin_extinsa'!M5-'1C-Analiza_fin_extinsa'!M9)-('1C-Analiza_fin_extinsa'!M11-'1C-Analiza_fin_extinsa'!M12)</f>
        <v>0</v>
      </c>
      <c r="N15" s="115">
        <f>('1C-Analiza_fin_extinsa'!N5-'1C-Analiza_fin_extinsa'!N9)-('1C-Analiza_fin_extinsa'!N11-'1C-Analiza_fin_extinsa'!N12)</f>
        <v>0</v>
      </c>
    </row>
    <row r="16" spans="1:14" x14ac:dyDescent="0.3">
      <c r="A16" s="43" t="s">
        <v>176</v>
      </c>
      <c r="B16" s="115">
        <f>B14-B15</f>
        <v>0</v>
      </c>
      <c r="C16" s="115">
        <f t="shared" ref="C16:D16" si="3">C14-C15</f>
        <v>0</v>
      </c>
      <c r="D16" s="115">
        <f t="shared" si="3"/>
        <v>0</v>
      </c>
      <c r="E16" s="115">
        <f t="shared" ref="E16:N16" si="4">E14-E15</f>
        <v>0</v>
      </c>
      <c r="F16" s="115">
        <f t="shared" si="4"/>
        <v>0</v>
      </c>
      <c r="G16" s="115">
        <f t="shared" si="4"/>
        <v>0</v>
      </c>
      <c r="H16" s="115">
        <f t="shared" si="4"/>
        <v>0</v>
      </c>
      <c r="I16" s="115">
        <f t="shared" si="4"/>
        <v>0</v>
      </c>
      <c r="J16" s="115">
        <f t="shared" si="4"/>
        <v>0</v>
      </c>
      <c r="K16" s="115">
        <f t="shared" si="4"/>
        <v>0</v>
      </c>
      <c r="L16" s="115">
        <f t="shared" si="4"/>
        <v>0</v>
      </c>
      <c r="M16" s="115">
        <f t="shared" si="4"/>
        <v>0</v>
      </c>
      <c r="N16" s="115">
        <f t="shared" si="4"/>
        <v>0</v>
      </c>
    </row>
    <row r="17" spans="1:14" x14ac:dyDescent="0.3">
      <c r="A17" s="43" t="s">
        <v>177</v>
      </c>
      <c r="B17" s="115"/>
      <c r="C17" s="115">
        <f>C16-B16</f>
        <v>0</v>
      </c>
      <c r="D17" s="115">
        <f>D16-C16</f>
        <v>0</v>
      </c>
      <c r="E17" s="115">
        <f t="shared" ref="E17:N17" si="5">E16-D16</f>
        <v>0</v>
      </c>
      <c r="F17" s="115">
        <f t="shared" si="5"/>
        <v>0</v>
      </c>
      <c r="G17" s="115">
        <f t="shared" si="5"/>
        <v>0</v>
      </c>
      <c r="H17" s="115">
        <f t="shared" si="5"/>
        <v>0</v>
      </c>
      <c r="I17" s="115">
        <f t="shared" si="5"/>
        <v>0</v>
      </c>
      <c r="J17" s="115">
        <f t="shared" si="5"/>
        <v>0</v>
      </c>
      <c r="K17" s="115">
        <f t="shared" si="5"/>
        <v>0</v>
      </c>
      <c r="L17" s="115">
        <f t="shared" si="5"/>
        <v>0</v>
      </c>
      <c r="M17" s="115">
        <f t="shared" si="5"/>
        <v>0</v>
      </c>
      <c r="N17" s="115">
        <f t="shared" si="5"/>
        <v>0</v>
      </c>
    </row>
    <row r="18" spans="1:14" x14ac:dyDescent="0.3">
      <c r="A18" s="43" t="s">
        <v>178</v>
      </c>
      <c r="B18" s="118" t="str">
        <f>IF(ISERROR(B15/B14),"",B15/B14)</f>
        <v/>
      </c>
      <c r="C18" s="118" t="str">
        <f t="shared" ref="C18:N18" si="6">IF(ISERROR(C15/C14),"",C15/C14)</f>
        <v/>
      </c>
      <c r="D18" s="118" t="str">
        <f t="shared" si="6"/>
        <v/>
      </c>
      <c r="E18" s="118" t="str">
        <f t="shared" si="6"/>
        <v/>
      </c>
      <c r="F18" s="118" t="str">
        <f t="shared" si="6"/>
        <v/>
      </c>
      <c r="G18" s="118" t="str">
        <f t="shared" si="6"/>
        <v/>
      </c>
      <c r="H18" s="118" t="str">
        <f t="shared" si="6"/>
        <v/>
      </c>
      <c r="I18" s="118" t="str">
        <f t="shared" si="6"/>
        <v/>
      </c>
      <c r="J18" s="118" t="str">
        <f t="shared" si="6"/>
        <v/>
      </c>
      <c r="K18" s="118" t="str">
        <f t="shared" si="6"/>
        <v/>
      </c>
      <c r="L18" s="118" t="str">
        <f t="shared" si="6"/>
        <v/>
      </c>
      <c r="M18" s="118" t="str">
        <f t="shared" si="6"/>
        <v/>
      </c>
      <c r="N18" s="118" t="str">
        <f t="shared" si="6"/>
        <v/>
      </c>
    </row>
    <row r="19" spans="1:14" x14ac:dyDescent="0.3">
      <c r="B19" s="116"/>
      <c r="C19" s="116"/>
      <c r="D19" s="116"/>
      <c r="E19" s="117"/>
      <c r="F19" s="117"/>
      <c r="G19" s="117"/>
      <c r="H19" s="117"/>
      <c r="I19" s="117"/>
      <c r="J19" s="117"/>
      <c r="K19" s="117"/>
      <c r="L19" s="117"/>
      <c r="M19" s="117"/>
      <c r="N19" s="117"/>
    </row>
    <row r="20" spans="1:14" x14ac:dyDescent="0.3">
      <c r="A20" s="5" t="s">
        <v>117</v>
      </c>
      <c r="B20" s="68" t="str">
        <f>'1A-Bilant'!B5</f>
        <v>N-2</v>
      </c>
      <c r="C20" s="68" t="str">
        <f>'1A-Bilant'!C5</f>
        <v>N-1</v>
      </c>
      <c r="D20" s="68" t="str">
        <f>'1A-Bilant'!D5</f>
        <v>N</v>
      </c>
      <c r="E20" s="68">
        <f>'1A-Bilant'!E5</f>
        <v>1</v>
      </c>
      <c r="F20" s="68">
        <f>'1A-Bilant'!F5</f>
        <v>2</v>
      </c>
      <c r="G20" s="68">
        <f>'1A-Bilant'!G5</f>
        <v>3</v>
      </c>
      <c r="H20" s="68">
        <f>'1A-Bilant'!H5</f>
        <v>4</v>
      </c>
      <c r="I20" s="68">
        <f>'1A-Bilant'!I5</f>
        <v>5</v>
      </c>
      <c r="J20" s="68">
        <f>'1A-Bilant'!J5</f>
        <v>6</v>
      </c>
      <c r="K20" s="68">
        <f>'1A-Bilant'!K5</f>
        <v>7</v>
      </c>
      <c r="L20" s="68">
        <f>'1A-Bilant'!L5</f>
        <v>8</v>
      </c>
      <c r="M20" s="68">
        <f>'1A-Bilant'!M5</f>
        <v>9</v>
      </c>
      <c r="N20" s="68">
        <f>'1A-Bilant'!N5</f>
        <v>10</v>
      </c>
    </row>
    <row r="21" spans="1:14" x14ac:dyDescent="0.3">
      <c r="A21" s="43" t="s">
        <v>119</v>
      </c>
      <c r="B21" s="115">
        <f>'1C-Analiza_fin_extinsa'!B25</f>
        <v>0</v>
      </c>
      <c r="C21" s="115">
        <f>'1C-Analiza_fin_extinsa'!C25</f>
        <v>0</v>
      </c>
      <c r="D21" s="115">
        <f>'1C-Analiza_fin_extinsa'!D25</f>
        <v>0</v>
      </c>
      <c r="E21" s="115">
        <f>'1C-Analiza_fin_extinsa'!E25</f>
        <v>0</v>
      </c>
      <c r="F21" s="115">
        <f>'1C-Analiza_fin_extinsa'!F25</f>
        <v>0</v>
      </c>
      <c r="G21" s="115">
        <f>'1C-Analiza_fin_extinsa'!G25</f>
        <v>0</v>
      </c>
      <c r="H21" s="115">
        <f>'1C-Analiza_fin_extinsa'!H25</f>
        <v>0</v>
      </c>
      <c r="I21" s="115">
        <f>'1C-Analiza_fin_extinsa'!I25</f>
        <v>0</v>
      </c>
      <c r="J21" s="115">
        <f>'1C-Analiza_fin_extinsa'!J25</f>
        <v>0</v>
      </c>
      <c r="K21" s="115">
        <f>'1C-Analiza_fin_extinsa'!K25</f>
        <v>0</v>
      </c>
      <c r="L21" s="115">
        <f>'1C-Analiza_fin_extinsa'!L25</f>
        <v>0</v>
      </c>
      <c r="M21" s="115">
        <f>'1C-Analiza_fin_extinsa'!M25</f>
        <v>0</v>
      </c>
      <c r="N21" s="115">
        <f>'1C-Analiza_fin_extinsa'!N25</f>
        <v>0</v>
      </c>
    </row>
    <row r="22" spans="1:14" x14ac:dyDescent="0.3">
      <c r="A22" s="43" t="s">
        <v>70</v>
      </c>
      <c r="B22" s="115">
        <f>'1C-Analiza_fin_extinsa'!B27</f>
        <v>0</v>
      </c>
      <c r="C22" s="115">
        <f>'1C-Analiza_fin_extinsa'!C27</f>
        <v>0</v>
      </c>
      <c r="D22" s="115">
        <f>'1C-Analiza_fin_extinsa'!D27</f>
        <v>0</v>
      </c>
      <c r="E22" s="115">
        <f>'1C-Analiza_fin_extinsa'!E27</f>
        <v>0</v>
      </c>
      <c r="F22" s="115">
        <f>'1C-Analiza_fin_extinsa'!F27</f>
        <v>0</v>
      </c>
      <c r="G22" s="115">
        <f>'1C-Analiza_fin_extinsa'!G27</f>
        <v>0</v>
      </c>
      <c r="H22" s="115">
        <f>'1C-Analiza_fin_extinsa'!H27</f>
        <v>0</v>
      </c>
      <c r="I22" s="115">
        <f>'1C-Analiza_fin_extinsa'!I27</f>
        <v>0</v>
      </c>
      <c r="J22" s="115">
        <f>'1C-Analiza_fin_extinsa'!J27</f>
        <v>0</v>
      </c>
      <c r="K22" s="115">
        <f>'1C-Analiza_fin_extinsa'!K27</f>
        <v>0</v>
      </c>
      <c r="L22" s="115">
        <f>'1C-Analiza_fin_extinsa'!L27</f>
        <v>0</v>
      </c>
      <c r="M22" s="115">
        <f>'1C-Analiza_fin_extinsa'!M27</f>
        <v>0</v>
      </c>
      <c r="N22" s="115">
        <f>'1C-Analiza_fin_extinsa'!N27</f>
        <v>0</v>
      </c>
    </row>
    <row r="23" spans="1:14" x14ac:dyDescent="0.3">
      <c r="A23" s="43" t="s">
        <v>74</v>
      </c>
      <c r="B23" s="115">
        <f>'1C-Analiza_fin_extinsa'!B30</f>
        <v>0</v>
      </c>
      <c r="C23" s="115">
        <f>'1C-Analiza_fin_extinsa'!C30</f>
        <v>0</v>
      </c>
      <c r="D23" s="115">
        <f>'1C-Analiza_fin_extinsa'!D30</f>
        <v>0</v>
      </c>
      <c r="E23" s="115">
        <f>'1C-Analiza_fin_extinsa'!E30</f>
        <v>0</v>
      </c>
      <c r="F23" s="115">
        <f>'1C-Analiza_fin_extinsa'!F30</f>
        <v>0</v>
      </c>
      <c r="G23" s="115">
        <f>'1C-Analiza_fin_extinsa'!G30</f>
        <v>0</v>
      </c>
      <c r="H23" s="115">
        <f>'1C-Analiza_fin_extinsa'!H30</f>
        <v>0</v>
      </c>
      <c r="I23" s="115">
        <f>'1C-Analiza_fin_extinsa'!I30</f>
        <v>0</v>
      </c>
      <c r="J23" s="115">
        <f>'1C-Analiza_fin_extinsa'!J30</f>
        <v>0</v>
      </c>
      <c r="K23" s="115">
        <f>'1C-Analiza_fin_extinsa'!K30</f>
        <v>0</v>
      </c>
      <c r="L23" s="115">
        <f>'1C-Analiza_fin_extinsa'!L30</f>
        <v>0</v>
      </c>
      <c r="M23" s="115">
        <f>'1C-Analiza_fin_extinsa'!M30</f>
        <v>0</v>
      </c>
      <c r="N23" s="115">
        <f>'1C-Analiza_fin_extinsa'!N30</f>
        <v>0</v>
      </c>
    </row>
    <row r="24" spans="1:14" ht="39" x14ac:dyDescent="0.3">
      <c r="A24" s="43" t="s">
        <v>179</v>
      </c>
      <c r="B24" s="121">
        <f>'1C-Analiza_fin_extinsa'!B31</f>
        <v>0</v>
      </c>
      <c r="C24" s="121">
        <f>'1C-Analiza_fin_extinsa'!C31</f>
        <v>0</v>
      </c>
      <c r="D24" s="121">
        <f>'1C-Analiza_fin_extinsa'!D31</f>
        <v>0</v>
      </c>
      <c r="E24" s="121">
        <f>'1C-Analiza_fin_extinsa'!E31</f>
        <v>0</v>
      </c>
      <c r="F24" s="121">
        <f>'1C-Analiza_fin_extinsa'!F31</f>
        <v>0</v>
      </c>
      <c r="G24" s="121">
        <f>'1C-Analiza_fin_extinsa'!G31</f>
        <v>0</v>
      </c>
      <c r="H24" s="121">
        <f>'1C-Analiza_fin_extinsa'!H31</f>
        <v>0</v>
      </c>
      <c r="I24" s="121">
        <f>'1C-Analiza_fin_extinsa'!I31</f>
        <v>0</v>
      </c>
      <c r="J24" s="121">
        <f>'1C-Analiza_fin_extinsa'!J31</f>
        <v>0</v>
      </c>
      <c r="K24" s="121">
        <f>'1C-Analiza_fin_extinsa'!K31</f>
        <v>0</v>
      </c>
      <c r="L24" s="121">
        <f>'1C-Analiza_fin_extinsa'!L31</f>
        <v>0</v>
      </c>
      <c r="M24" s="121">
        <f>'1C-Analiza_fin_extinsa'!M31</f>
        <v>0</v>
      </c>
      <c r="N24" s="121">
        <f>'1C-Analiza_fin_extinsa'!N31</f>
        <v>0</v>
      </c>
    </row>
    <row r="25" spans="1:14" x14ac:dyDescent="0.3">
      <c r="A25" s="43" t="s">
        <v>48</v>
      </c>
      <c r="B25" s="121">
        <f>'1C-Analiza_fin_extinsa'!B32</f>
        <v>0</v>
      </c>
      <c r="C25" s="121">
        <f>'1C-Analiza_fin_extinsa'!C32</f>
        <v>0</v>
      </c>
      <c r="D25" s="121">
        <f>'1C-Analiza_fin_extinsa'!D32</f>
        <v>0</v>
      </c>
      <c r="E25" s="121">
        <f>'1C-Analiza_fin_extinsa'!E32</f>
        <v>0</v>
      </c>
      <c r="F25" s="121">
        <f>'1C-Analiza_fin_extinsa'!F32</f>
        <v>0</v>
      </c>
      <c r="G25" s="121">
        <f>'1C-Analiza_fin_extinsa'!G32</f>
        <v>0</v>
      </c>
      <c r="H25" s="121">
        <f>'1C-Analiza_fin_extinsa'!H32</f>
        <v>0</v>
      </c>
      <c r="I25" s="121">
        <f>'1C-Analiza_fin_extinsa'!I32</f>
        <v>0</v>
      </c>
      <c r="J25" s="121">
        <f>'1C-Analiza_fin_extinsa'!J32</f>
        <v>0</v>
      </c>
      <c r="K25" s="121">
        <f>'1C-Analiza_fin_extinsa'!K32</f>
        <v>0</v>
      </c>
      <c r="L25" s="121">
        <f>'1C-Analiza_fin_extinsa'!L32</f>
        <v>0</v>
      </c>
      <c r="M25" s="121">
        <f>'1C-Analiza_fin_extinsa'!M32</f>
        <v>0</v>
      </c>
      <c r="N25" s="121">
        <f>'1C-Analiza_fin_extinsa'!N32</f>
        <v>0</v>
      </c>
    </row>
    <row r="26" spans="1:14" x14ac:dyDescent="0.3">
      <c r="A26" s="43" t="s">
        <v>49</v>
      </c>
      <c r="B26" s="121">
        <f>'1C-Analiza_fin_extinsa'!B36</f>
        <v>0</v>
      </c>
      <c r="C26" s="121">
        <f>'1C-Analiza_fin_extinsa'!C36</f>
        <v>0</v>
      </c>
      <c r="D26" s="121">
        <f>'1C-Analiza_fin_extinsa'!D36</f>
        <v>0</v>
      </c>
      <c r="E26" s="121">
        <f>'1C-Analiza_fin_extinsa'!E36</f>
        <v>0</v>
      </c>
      <c r="F26" s="121">
        <f>'1C-Analiza_fin_extinsa'!F36</f>
        <v>0</v>
      </c>
      <c r="G26" s="121">
        <f>'1C-Analiza_fin_extinsa'!G36</f>
        <v>0</v>
      </c>
      <c r="H26" s="121">
        <f>'1C-Analiza_fin_extinsa'!H36</f>
        <v>0</v>
      </c>
      <c r="I26" s="121">
        <f>'1C-Analiza_fin_extinsa'!I36</f>
        <v>0</v>
      </c>
      <c r="J26" s="121">
        <f>'1C-Analiza_fin_extinsa'!J36</f>
        <v>0</v>
      </c>
      <c r="K26" s="121">
        <f>'1C-Analiza_fin_extinsa'!K36</f>
        <v>0</v>
      </c>
      <c r="L26" s="121">
        <f>'1C-Analiza_fin_extinsa'!L36</f>
        <v>0</v>
      </c>
      <c r="M26" s="121">
        <f>'1C-Analiza_fin_extinsa'!M36</f>
        <v>0</v>
      </c>
      <c r="N26" s="121">
        <f>'1C-Analiza_fin_extinsa'!N36</f>
        <v>0</v>
      </c>
    </row>
    <row r="27" spans="1:14" s="45" customFormat="1" ht="26" x14ac:dyDescent="0.3">
      <c r="A27" s="43" t="s">
        <v>180</v>
      </c>
      <c r="B27" s="121">
        <f>'1C-Analiza_fin_extinsa'!B37</f>
        <v>0</v>
      </c>
      <c r="C27" s="121">
        <f>'1C-Analiza_fin_extinsa'!C37</f>
        <v>0</v>
      </c>
      <c r="D27" s="121">
        <f>'1C-Analiza_fin_extinsa'!D37</f>
        <v>0</v>
      </c>
      <c r="E27" s="121">
        <f>'1C-Analiza_fin_extinsa'!E37</f>
        <v>0</v>
      </c>
      <c r="F27" s="121">
        <f>'1C-Analiza_fin_extinsa'!F37</f>
        <v>0</v>
      </c>
      <c r="G27" s="121">
        <f>'1C-Analiza_fin_extinsa'!G37</f>
        <v>0</v>
      </c>
      <c r="H27" s="121">
        <f>'1C-Analiza_fin_extinsa'!H37</f>
        <v>0</v>
      </c>
      <c r="I27" s="121">
        <f>'1C-Analiza_fin_extinsa'!I37</f>
        <v>0</v>
      </c>
      <c r="J27" s="121">
        <f>'1C-Analiza_fin_extinsa'!J37</f>
        <v>0</v>
      </c>
      <c r="K27" s="121">
        <f>'1C-Analiza_fin_extinsa'!K37</f>
        <v>0</v>
      </c>
      <c r="L27" s="121">
        <f>'1C-Analiza_fin_extinsa'!L37</f>
        <v>0</v>
      </c>
      <c r="M27" s="121">
        <f>'1C-Analiza_fin_extinsa'!M37</f>
        <v>0</v>
      </c>
      <c r="N27" s="121">
        <f>'1C-Analiza_fin_extinsa'!N37</f>
        <v>0</v>
      </c>
    </row>
    <row r="28" spans="1:14" x14ac:dyDescent="0.3">
      <c r="A28" s="43" t="s">
        <v>181</v>
      </c>
      <c r="B28" s="121">
        <f>'1C-Analiza_fin_extinsa'!B38</f>
        <v>0</v>
      </c>
      <c r="C28" s="121">
        <f>'1C-Analiza_fin_extinsa'!C38</f>
        <v>0</v>
      </c>
      <c r="D28" s="121">
        <f>'1C-Analiza_fin_extinsa'!D38</f>
        <v>0</v>
      </c>
      <c r="E28" s="121">
        <f>'1C-Analiza_fin_extinsa'!E38</f>
        <v>0</v>
      </c>
      <c r="F28" s="121">
        <f>'1C-Analiza_fin_extinsa'!F38</f>
        <v>0</v>
      </c>
      <c r="G28" s="121">
        <f>'1C-Analiza_fin_extinsa'!G38</f>
        <v>0</v>
      </c>
      <c r="H28" s="121">
        <f>'1C-Analiza_fin_extinsa'!H38</f>
        <v>0</v>
      </c>
      <c r="I28" s="121">
        <f>'1C-Analiza_fin_extinsa'!I38</f>
        <v>0</v>
      </c>
      <c r="J28" s="121">
        <f>'1C-Analiza_fin_extinsa'!J38</f>
        <v>0</v>
      </c>
      <c r="K28" s="121">
        <f>'1C-Analiza_fin_extinsa'!K38</f>
        <v>0</v>
      </c>
      <c r="L28" s="121">
        <f>'1C-Analiza_fin_extinsa'!L38</f>
        <v>0</v>
      </c>
      <c r="M28" s="121">
        <f>'1C-Analiza_fin_extinsa'!M38</f>
        <v>0</v>
      </c>
      <c r="N28" s="121">
        <f>'1C-Analiza_fin_extinsa'!N38</f>
        <v>0</v>
      </c>
    </row>
    <row r="29" spans="1:14" x14ac:dyDescent="0.3">
      <c r="A29" s="43" t="s">
        <v>56</v>
      </c>
      <c r="B29" s="121">
        <f>'1C-Analiza_fin_extinsa'!B39</f>
        <v>0</v>
      </c>
      <c r="C29" s="121">
        <f>'1C-Analiza_fin_extinsa'!C39</f>
        <v>0</v>
      </c>
      <c r="D29" s="121">
        <f>'1C-Analiza_fin_extinsa'!D39</f>
        <v>0</v>
      </c>
      <c r="E29" s="121">
        <f>'1C-Analiza_fin_extinsa'!E39</f>
        <v>0</v>
      </c>
      <c r="F29" s="121">
        <f>'1C-Analiza_fin_extinsa'!F39</f>
        <v>0</v>
      </c>
      <c r="G29" s="121">
        <f>'1C-Analiza_fin_extinsa'!G39</f>
        <v>0</v>
      </c>
      <c r="H29" s="121">
        <f>'1C-Analiza_fin_extinsa'!H39</f>
        <v>0</v>
      </c>
      <c r="I29" s="121">
        <f>'1C-Analiza_fin_extinsa'!I39</f>
        <v>0</v>
      </c>
      <c r="J29" s="121">
        <f>'1C-Analiza_fin_extinsa'!J39</f>
        <v>0</v>
      </c>
      <c r="K29" s="121">
        <f>'1C-Analiza_fin_extinsa'!K39</f>
        <v>0</v>
      </c>
      <c r="L29" s="121">
        <f>'1C-Analiza_fin_extinsa'!L39</f>
        <v>0</v>
      </c>
      <c r="M29" s="121">
        <f>'1C-Analiza_fin_extinsa'!M39</f>
        <v>0</v>
      </c>
      <c r="N29" s="121">
        <f>'1C-Analiza_fin_extinsa'!N39</f>
        <v>0</v>
      </c>
    </row>
    <row r="30" spans="1:14" x14ac:dyDescent="0.3">
      <c r="A30" s="43" t="s">
        <v>57</v>
      </c>
      <c r="B30" s="121">
        <f>'1C-Analiza_fin_extinsa'!B40</f>
        <v>0</v>
      </c>
      <c r="C30" s="121">
        <f>'1C-Analiza_fin_extinsa'!C40</f>
        <v>0</v>
      </c>
      <c r="D30" s="121">
        <f>'1C-Analiza_fin_extinsa'!D40</f>
        <v>0</v>
      </c>
      <c r="E30" s="121">
        <f>'1C-Analiza_fin_extinsa'!E40</f>
        <v>0</v>
      </c>
      <c r="F30" s="121">
        <f>'1C-Analiza_fin_extinsa'!F40</f>
        <v>0</v>
      </c>
      <c r="G30" s="121">
        <f>'1C-Analiza_fin_extinsa'!G40</f>
        <v>0</v>
      </c>
      <c r="H30" s="121">
        <f>'1C-Analiza_fin_extinsa'!H40</f>
        <v>0</v>
      </c>
      <c r="I30" s="121">
        <f>'1C-Analiza_fin_extinsa'!I40</f>
        <v>0</v>
      </c>
      <c r="J30" s="121">
        <f>'1C-Analiza_fin_extinsa'!J40</f>
        <v>0</v>
      </c>
      <c r="K30" s="121">
        <f>'1C-Analiza_fin_extinsa'!K40</f>
        <v>0</v>
      </c>
      <c r="L30" s="121">
        <f>'1C-Analiza_fin_extinsa'!L40</f>
        <v>0</v>
      </c>
      <c r="M30" s="121">
        <f>'1C-Analiza_fin_extinsa'!M40</f>
        <v>0</v>
      </c>
      <c r="N30" s="121">
        <f>'1C-Analiza_fin_extinsa'!N40</f>
        <v>0</v>
      </c>
    </row>
    <row r="31" spans="1:14" ht="26" x14ac:dyDescent="0.3">
      <c r="A31" s="43" t="s">
        <v>182</v>
      </c>
      <c r="B31" s="121">
        <f>'1C-Analiza_fin_extinsa'!B41</f>
        <v>0</v>
      </c>
      <c r="C31" s="121">
        <f>'1C-Analiza_fin_extinsa'!C41</f>
        <v>0</v>
      </c>
      <c r="D31" s="121">
        <f>'1C-Analiza_fin_extinsa'!D41</f>
        <v>0</v>
      </c>
      <c r="E31" s="121">
        <f>'1C-Analiza_fin_extinsa'!E41</f>
        <v>0</v>
      </c>
      <c r="F31" s="121">
        <f>'1C-Analiza_fin_extinsa'!F41</f>
        <v>0</v>
      </c>
      <c r="G31" s="121">
        <f>'1C-Analiza_fin_extinsa'!G41</f>
        <v>0</v>
      </c>
      <c r="H31" s="121">
        <f>'1C-Analiza_fin_extinsa'!H41</f>
        <v>0</v>
      </c>
      <c r="I31" s="121">
        <f>'1C-Analiza_fin_extinsa'!I41</f>
        <v>0</v>
      </c>
      <c r="J31" s="121">
        <f>'1C-Analiza_fin_extinsa'!J41</f>
        <v>0</v>
      </c>
      <c r="K31" s="121">
        <f>'1C-Analiza_fin_extinsa'!K41</f>
        <v>0</v>
      </c>
      <c r="L31" s="121">
        <f>'1C-Analiza_fin_extinsa'!L41</f>
        <v>0</v>
      </c>
      <c r="M31" s="121">
        <f>'1C-Analiza_fin_extinsa'!M41</f>
        <v>0</v>
      </c>
      <c r="N31" s="121">
        <f>'1C-Analiza_fin_extinsa'!N41</f>
        <v>0</v>
      </c>
    </row>
    <row r="32" spans="1:14" x14ac:dyDescent="0.3">
      <c r="A32" s="43" t="s">
        <v>61</v>
      </c>
      <c r="B32" s="121">
        <f>'1C-Analiza_fin_extinsa'!B42</f>
        <v>0</v>
      </c>
      <c r="C32" s="121">
        <f>'1C-Analiza_fin_extinsa'!C42</f>
        <v>0</v>
      </c>
      <c r="D32" s="121">
        <f>'1C-Analiza_fin_extinsa'!D42</f>
        <v>0</v>
      </c>
      <c r="E32" s="121">
        <f>'1C-Analiza_fin_extinsa'!E42</f>
        <v>0</v>
      </c>
      <c r="F32" s="121">
        <f>'1C-Analiza_fin_extinsa'!F42</f>
        <v>0</v>
      </c>
      <c r="G32" s="121">
        <f>'1C-Analiza_fin_extinsa'!G42</f>
        <v>0</v>
      </c>
      <c r="H32" s="121">
        <f>'1C-Analiza_fin_extinsa'!H42</f>
        <v>0</v>
      </c>
      <c r="I32" s="121">
        <f>'1C-Analiza_fin_extinsa'!I42</f>
        <v>0</v>
      </c>
      <c r="J32" s="121">
        <f>'1C-Analiza_fin_extinsa'!J42</f>
        <v>0</v>
      </c>
      <c r="K32" s="121">
        <f>'1C-Analiza_fin_extinsa'!K42</f>
        <v>0</v>
      </c>
      <c r="L32" s="121">
        <f>'1C-Analiza_fin_extinsa'!L42</f>
        <v>0</v>
      </c>
      <c r="M32" s="121">
        <f>'1C-Analiza_fin_extinsa'!M42</f>
        <v>0</v>
      </c>
      <c r="N32" s="121">
        <f>'1C-Analiza_fin_extinsa'!N42</f>
        <v>0</v>
      </c>
    </row>
    <row r="33" spans="1:14" x14ac:dyDescent="0.3">
      <c r="A33" s="43" t="s">
        <v>62</v>
      </c>
      <c r="B33" s="121">
        <f>'1C-Analiza_fin_extinsa'!B43</f>
        <v>0</v>
      </c>
      <c r="C33" s="121">
        <f>'1C-Analiza_fin_extinsa'!C43</f>
        <v>0</v>
      </c>
      <c r="D33" s="121">
        <f>'1C-Analiza_fin_extinsa'!D43</f>
        <v>0</v>
      </c>
      <c r="E33" s="121">
        <f>'1C-Analiza_fin_extinsa'!E43</f>
        <v>0</v>
      </c>
      <c r="F33" s="121">
        <f>'1C-Analiza_fin_extinsa'!F43</f>
        <v>0</v>
      </c>
      <c r="G33" s="121">
        <f>'1C-Analiza_fin_extinsa'!G43</f>
        <v>0</v>
      </c>
      <c r="H33" s="121">
        <f>'1C-Analiza_fin_extinsa'!H43</f>
        <v>0</v>
      </c>
      <c r="I33" s="121">
        <f>'1C-Analiza_fin_extinsa'!I43</f>
        <v>0</v>
      </c>
      <c r="J33" s="121">
        <f>'1C-Analiza_fin_extinsa'!J43</f>
        <v>0</v>
      </c>
      <c r="K33" s="121">
        <f>'1C-Analiza_fin_extinsa'!K43</f>
        <v>0</v>
      </c>
      <c r="L33" s="121">
        <f>'1C-Analiza_fin_extinsa'!L43</f>
        <v>0</v>
      </c>
      <c r="M33" s="121">
        <f>'1C-Analiza_fin_extinsa'!M43</f>
        <v>0</v>
      </c>
      <c r="N33" s="121">
        <f>'1C-Analiza_fin_extinsa'!N43</f>
        <v>0</v>
      </c>
    </row>
    <row r="34" spans="1:14" x14ac:dyDescent="0.3">
      <c r="A34" s="43" t="s">
        <v>183</v>
      </c>
      <c r="B34" s="121">
        <f>'1C-Analiza_fin_extinsa'!B44</f>
        <v>0</v>
      </c>
      <c r="C34" s="121">
        <f>'1C-Analiza_fin_extinsa'!C44</f>
        <v>0</v>
      </c>
      <c r="D34" s="121">
        <f>'1C-Analiza_fin_extinsa'!D44</f>
        <v>0</v>
      </c>
      <c r="E34" s="121">
        <f>'1C-Analiza_fin_extinsa'!E44</f>
        <v>0</v>
      </c>
      <c r="F34" s="121">
        <f>'1C-Analiza_fin_extinsa'!F44</f>
        <v>0</v>
      </c>
      <c r="G34" s="121">
        <f>'1C-Analiza_fin_extinsa'!G44</f>
        <v>0</v>
      </c>
      <c r="H34" s="121">
        <f>'1C-Analiza_fin_extinsa'!H44</f>
        <v>0</v>
      </c>
      <c r="I34" s="121">
        <f>'1C-Analiza_fin_extinsa'!I44</f>
        <v>0</v>
      </c>
      <c r="J34" s="121">
        <f>'1C-Analiza_fin_extinsa'!J44</f>
        <v>0</v>
      </c>
      <c r="K34" s="121">
        <f>'1C-Analiza_fin_extinsa'!K44</f>
        <v>0</v>
      </c>
      <c r="L34" s="121">
        <f>'1C-Analiza_fin_extinsa'!L44</f>
        <v>0</v>
      </c>
      <c r="M34" s="121">
        <f>'1C-Analiza_fin_extinsa'!M44</f>
        <v>0</v>
      </c>
      <c r="N34" s="121">
        <f>'1C-Analiza_fin_extinsa'!N44</f>
        <v>0</v>
      </c>
    </row>
    <row r="35" spans="1:14" hidden="1" x14ac:dyDescent="0.3">
      <c r="A35" s="46" t="s">
        <v>78</v>
      </c>
      <c r="B35" s="122">
        <f>'1C-Analiza_fin_extinsa'!B45</f>
        <v>0</v>
      </c>
      <c r="C35" s="122">
        <f>'1C-Analiza_fin_extinsa'!C45</f>
        <v>0</v>
      </c>
      <c r="D35" s="122">
        <f>'1C-Analiza_fin_extinsa'!D45</f>
        <v>0</v>
      </c>
      <c r="E35" s="122">
        <f>'1C-Analiza_fin_extinsa'!E45</f>
        <v>0</v>
      </c>
      <c r="F35" s="122">
        <f>'1C-Analiza_fin_extinsa'!F45</f>
        <v>0</v>
      </c>
      <c r="G35" s="122">
        <f>'1C-Analiza_fin_extinsa'!G45</f>
        <v>0</v>
      </c>
      <c r="H35" s="122">
        <f>'1C-Analiza_fin_extinsa'!H45</f>
        <v>0</v>
      </c>
      <c r="I35" s="122">
        <f>'1C-Analiza_fin_extinsa'!I45</f>
        <v>0</v>
      </c>
      <c r="J35" s="122">
        <f>'1C-Analiza_fin_extinsa'!J45</f>
        <v>0</v>
      </c>
      <c r="K35" s="122">
        <f>'1C-Analiza_fin_extinsa'!K45</f>
        <v>0</v>
      </c>
      <c r="L35" s="122">
        <f>'1C-Analiza_fin_extinsa'!L45</f>
        <v>0</v>
      </c>
      <c r="M35" s="122">
        <f>'1C-Analiza_fin_extinsa'!M45</f>
        <v>0</v>
      </c>
      <c r="N35" s="122">
        <f>'1C-Analiza_fin_extinsa'!N45</f>
        <v>0</v>
      </c>
    </row>
    <row r="36" spans="1:14" ht="26" x14ac:dyDescent="0.3">
      <c r="A36" s="43" t="s">
        <v>184</v>
      </c>
      <c r="B36" s="121">
        <f>'1C-Analiza_fin_extinsa'!B47</f>
        <v>0</v>
      </c>
      <c r="C36" s="121">
        <f>'1C-Analiza_fin_extinsa'!C47</f>
        <v>0</v>
      </c>
      <c r="D36" s="121">
        <f>'1C-Analiza_fin_extinsa'!D47</f>
        <v>0</v>
      </c>
      <c r="E36" s="121">
        <f>'1C-Analiza_fin_extinsa'!E47</f>
        <v>0</v>
      </c>
      <c r="F36" s="121">
        <f>'1C-Analiza_fin_extinsa'!F47</f>
        <v>0</v>
      </c>
      <c r="G36" s="121">
        <f>'1C-Analiza_fin_extinsa'!G47</f>
        <v>0</v>
      </c>
      <c r="H36" s="121">
        <f>'1C-Analiza_fin_extinsa'!H47</f>
        <v>0</v>
      </c>
      <c r="I36" s="121">
        <f>'1C-Analiza_fin_extinsa'!I47</f>
        <v>0</v>
      </c>
      <c r="J36" s="121">
        <f>'1C-Analiza_fin_extinsa'!J47</f>
        <v>0</v>
      </c>
      <c r="K36" s="121">
        <f>'1C-Analiza_fin_extinsa'!K47</f>
        <v>0</v>
      </c>
      <c r="L36" s="121">
        <f>'1C-Analiza_fin_extinsa'!L47</f>
        <v>0</v>
      </c>
      <c r="M36" s="121">
        <f>'1C-Analiza_fin_extinsa'!M47</f>
        <v>0</v>
      </c>
      <c r="N36" s="121">
        <f>'1C-Analiza_fin_extinsa'!N47</f>
        <v>0</v>
      </c>
    </row>
    <row r="37" spans="1:14" ht="26" x14ac:dyDescent="0.3">
      <c r="A37" s="43" t="s">
        <v>185</v>
      </c>
      <c r="B37" s="121">
        <f>'1C-Analiza_fin_extinsa'!B48</f>
        <v>0</v>
      </c>
      <c r="C37" s="121">
        <f>'1C-Analiza_fin_extinsa'!C48</f>
        <v>0</v>
      </c>
      <c r="D37" s="121">
        <f>'1C-Analiza_fin_extinsa'!D48</f>
        <v>0</v>
      </c>
      <c r="E37" s="121">
        <f>'1C-Analiza_fin_extinsa'!E48</f>
        <v>0</v>
      </c>
      <c r="F37" s="121">
        <f>'1C-Analiza_fin_extinsa'!F48</f>
        <v>0</v>
      </c>
      <c r="G37" s="121">
        <f>'1C-Analiza_fin_extinsa'!G48</f>
        <v>0</v>
      </c>
      <c r="H37" s="121">
        <f>'1C-Analiza_fin_extinsa'!H48</f>
        <v>0</v>
      </c>
      <c r="I37" s="121">
        <f>'1C-Analiza_fin_extinsa'!I48</f>
        <v>0</v>
      </c>
      <c r="J37" s="121">
        <f>'1C-Analiza_fin_extinsa'!J48</f>
        <v>0</v>
      </c>
      <c r="K37" s="121">
        <f>'1C-Analiza_fin_extinsa'!K48</f>
        <v>0</v>
      </c>
      <c r="L37" s="121">
        <f>'1C-Analiza_fin_extinsa'!L48</f>
        <v>0</v>
      </c>
      <c r="M37" s="121">
        <f>'1C-Analiza_fin_extinsa'!M48</f>
        <v>0</v>
      </c>
      <c r="N37" s="121">
        <f>'1C-Analiza_fin_extinsa'!N48</f>
        <v>0</v>
      </c>
    </row>
    <row r="38" spans="1:14" ht="26" x14ac:dyDescent="0.3">
      <c r="A38" s="43" t="s">
        <v>186</v>
      </c>
      <c r="B38" s="121">
        <f>'1C-Analiza_fin_extinsa'!B49</f>
        <v>0</v>
      </c>
      <c r="C38" s="121">
        <f>'1C-Analiza_fin_extinsa'!C49</f>
        <v>0</v>
      </c>
      <c r="D38" s="121">
        <f>'1C-Analiza_fin_extinsa'!D49</f>
        <v>0</v>
      </c>
      <c r="E38" s="121">
        <f>'1C-Analiza_fin_extinsa'!E49</f>
        <v>0</v>
      </c>
      <c r="F38" s="121">
        <f>'1C-Analiza_fin_extinsa'!F49</f>
        <v>0</v>
      </c>
      <c r="G38" s="121">
        <f>'1C-Analiza_fin_extinsa'!G49</f>
        <v>0</v>
      </c>
      <c r="H38" s="121">
        <f>'1C-Analiza_fin_extinsa'!H49</f>
        <v>0</v>
      </c>
      <c r="I38" s="121">
        <f>'1C-Analiza_fin_extinsa'!I49</f>
        <v>0</v>
      </c>
      <c r="J38" s="121">
        <f>'1C-Analiza_fin_extinsa'!J49</f>
        <v>0</v>
      </c>
      <c r="K38" s="121">
        <f>'1C-Analiza_fin_extinsa'!K49</f>
        <v>0</v>
      </c>
      <c r="L38" s="121">
        <f>'1C-Analiza_fin_extinsa'!L49</f>
        <v>0</v>
      </c>
      <c r="M38" s="121">
        <f>'1C-Analiza_fin_extinsa'!M49</f>
        <v>0</v>
      </c>
      <c r="N38" s="121">
        <f>'1C-Analiza_fin_extinsa'!N49</f>
        <v>0</v>
      </c>
    </row>
    <row r="39" spans="1:14" ht="26" x14ac:dyDescent="0.3">
      <c r="A39" s="43" t="s">
        <v>187</v>
      </c>
      <c r="B39" s="121">
        <f>'1C-Analiza_fin_extinsa'!B50</f>
        <v>0</v>
      </c>
      <c r="C39" s="121">
        <f>'1C-Analiza_fin_extinsa'!C50</f>
        <v>0</v>
      </c>
      <c r="D39" s="121">
        <f>'1C-Analiza_fin_extinsa'!D50</f>
        <v>0</v>
      </c>
      <c r="E39" s="121">
        <f>'1C-Analiza_fin_extinsa'!E50</f>
        <v>0</v>
      </c>
      <c r="F39" s="121">
        <f>'1C-Analiza_fin_extinsa'!F50</f>
        <v>0</v>
      </c>
      <c r="G39" s="121">
        <f>'1C-Analiza_fin_extinsa'!G50</f>
        <v>0</v>
      </c>
      <c r="H39" s="121">
        <f>'1C-Analiza_fin_extinsa'!H50</f>
        <v>0</v>
      </c>
      <c r="I39" s="121">
        <f>'1C-Analiza_fin_extinsa'!I50</f>
        <v>0</v>
      </c>
      <c r="J39" s="121">
        <f>'1C-Analiza_fin_extinsa'!J50</f>
        <v>0</v>
      </c>
      <c r="K39" s="121">
        <f>'1C-Analiza_fin_extinsa'!K50</f>
        <v>0</v>
      </c>
      <c r="L39" s="121">
        <f>'1C-Analiza_fin_extinsa'!L50</f>
        <v>0</v>
      </c>
      <c r="M39" s="121">
        <f>'1C-Analiza_fin_extinsa'!M50</f>
        <v>0</v>
      </c>
      <c r="N39" s="121">
        <f>'1C-Analiza_fin_extinsa'!N50</f>
        <v>0</v>
      </c>
    </row>
    <row r="40" spans="1:14" x14ac:dyDescent="0.3">
      <c r="B40" s="123"/>
      <c r="C40" s="123"/>
      <c r="D40" s="123"/>
      <c r="E40" s="124"/>
      <c r="F40" s="124"/>
      <c r="G40" s="124"/>
      <c r="H40" s="124"/>
      <c r="I40" s="124"/>
      <c r="J40" s="124"/>
      <c r="K40" s="124"/>
      <c r="L40" s="124"/>
      <c r="M40" s="124"/>
      <c r="N40" s="124"/>
    </row>
    <row r="41" spans="1:14" x14ac:dyDescent="0.3">
      <c r="A41" s="5" t="s">
        <v>101</v>
      </c>
      <c r="B41" s="113" t="str">
        <f>'1A-Bilant'!B5</f>
        <v>N-2</v>
      </c>
      <c r="C41" s="113" t="str">
        <f>'1A-Bilant'!C5</f>
        <v>N-1</v>
      </c>
      <c r="D41" s="113" t="str">
        <f>'1A-Bilant'!D5</f>
        <v>N</v>
      </c>
      <c r="E41" s="113">
        <f>'1A-Bilant'!E5</f>
        <v>1</v>
      </c>
      <c r="F41" s="113">
        <f>'1A-Bilant'!F5</f>
        <v>2</v>
      </c>
      <c r="G41" s="113">
        <f>'1A-Bilant'!G5</f>
        <v>3</v>
      </c>
      <c r="H41" s="113">
        <f>'1A-Bilant'!H5</f>
        <v>4</v>
      </c>
      <c r="I41" s="113">
        <f>'1A-Bilant'!I5</f>
        <v>5</v>
      </c>
      <c r="J41" s="113">
        <f>'1A-Bilant'!J5</f>
        <v>6</v>
      </c>
      <c r="K41" s="113">
        <f>'1A-Bilant'!K5</f>
        <v>7</v>
      </c>
      <c r="L41" s="113">
        <f>'1A-Bilant'!L5</f>
        <v>8</v>
      </c>
      <c r="M41" s="113">
        <f>'1A-Bilant'!M5</f>
        <v>9</v>
      </c>
      <c r="N41" s="113">
        <f>'1A-Bilant'!N5</f>
        <v>10</v>
      </c>
    </row>
    <row r="42" spans="1:14" x14ac:dyDescent="0.3">
      <c r="A42" s="43" t="s">
        <v>188</v>
      </c>
      <c r="B42" s="125" t="str">
        <f>IF(ISERROR('1C-Analiza_fin_extinsa'!Q31),"",'1C-Analiza_fin_extinsa'!Q31)</f>
        <v/>
      </c>
      <c r="C42" s="125" t="str">
        <f>IF(ISERROR('1C-Analiza_fin_extinsa'!R31),"",'1C-Analiza_fin_extinsa'!R31)</f>
        <v/>
      </c>
      <c r="D42" s="125" t="str">
        <f>IF(ISERROR('1C-Analiza_fin_extinsa'!S31),"",'1C-Analiza_fin_extinsa'!S31)</f>
        <v/>
      </c>
      <c r="E42" s="125" t="str">
        <f>IF(ISERROR('1C-Analiza_fin_extinsa'!T31),"",'1C-Analiza_fin_extinsa'!T31)</f>
        <v/>
      </c>
      <c r="F42" s="125" t="str">
        <f>IF(ISERROR('1C-Analiza_fin_extinsa'!U31),"",'1C-Analiza_fin_extinsa'!U31)</f>
        <v/>
      </c>
      <c r="G42" s="125" t="str">
        <f>IF(ISERROR('1C-Analiza_fin_extinsa'!V31),"",'1C-Analiza_fin_extinsa'!V31)</f>
        <v/>
      </c>
      <c r="H42" s="125" t="str">
        <f>IF(ISERROR('1C-Analiza_fin_extinsa'!W31),"",'1C-Analiza_fin_extinsa'!W31)</f>
        <v/>
      </c>
      <c r="I42" s="125" t="str">
        <f>IF(ISERROR('1C-Analiza_fin_extinsa'!X31),"",'1C-Analiza_fin_extinsa'!X31)</f>
        <v/>
      </c>
      <c r="J42" s="125" t="str">
        <f>IF(ISERROR('1C-Analiza_fin_extinsa'!Y31),"",'1C-Analiza_fin_extinsa'!Y31)</f>
        <v/>
      </c>
      <c r="K42" s="125" t="str">
        <f>IF(ISERROR('1C-Analiza_fin_extinsa'!Z31),"",'1C-Analiza_fin_extinsa'!Z31)</f>
        <v/>
      </c>
      <c r="L42" s="125" t="str">
        <f>IF(ISERROR('1C-Analiza_fin_extinsa'!AA31),"",'1C-Analiza_fin_extinsa'!AA31)</f>
        <v/>
      </c>
      <c r="M42" s="125" t="str">
        <f>IF(ISERROR('1C-Analiza_fin_extinsa'!AB31),"",'1C-Analiza_fin_extinsa'!AB31)</f>
        <v/>
      </c>
      <c r="N42" s="125" t="str">
        <f>IF(ISERROR('1C-Analiza_fin_extinsa'!AC31),"",'1C-Analiza_fin_extinsa'!AC31)</f>
        <v/>
      </c>
    </row>
    <row r="43" spans="1:14" x14ac:dyDescent="0.3">
      <c r="A43" s="43" t="s">
        <v>189</v>
      </c>
      <c r="B43" s="125" t="str">
        <f>IF(ISERROR('1C-Analiza_fin_extinsa'!Q37),"",'1C-Analiza_fin_extinsa'!Q37)</f>
        <v/>
      </c>
      <c r="C43" s="125" t="str">
        <f>IF(ISERROR('1C-Analiza_fin_extinsa'!R37),"",'1C-Analiza_fin_extinsa'!R37)</f>
        <v/>
      </c>
      <c r="D43" s="125" t="str">
        <f>IF(ISERROR('1C-Analiza_fin_extinsa'!S37),"",'1C-Analiza_fin_extinsa'!S37)</f>
        <v/>
      </c>
      <c r="E43" s="125" t="str">
        <f>IF(ISERROR('1C-Analiza_fin_extinsa'!T37),"",'1C-Analiza_fin_extinsa'!T37)</f>
        <v/>
      </c>
      <c r="F43" s="125" t="str">
        <f>IF(ISERROR('1C-Analiza_fin_extinsa'!U37),"",'1C-Analiza_fin_extinsa'!U37)</f>
        <v/>
      </c>
      <c r="G43" s="125" t="str">
        <f>IF(ISERROR('1C-Analiza_fin_extinsa'!V37),"",'1C-Analiza_fin_extinsa'!V37)</f>
        <v/>
      </c>
      <c r="H43" s="125" t="str">
        <f>IF(ISERROR('1C-Analiza_fin_extinsa'!W37),"",'1C-Analiza_fin_extinsa'!W37)</f>
        <v/>
      </c>
      <c r="I43" s="125" t="str">
        <f>IF(ISERROR('1C-Analiza_fin_extinsa'!X37),"",'1C-Analiza_fin_extinsa'!X37)</f>
        <v/>
      </c>
      <c r="J43" s="125" t="str">
        <f>IF(ISERROR('1C-Analiza_fin_extinsa'!Y37),"",'1C-Analiza_fin_extinsa'!Y37)</f>
        <v/>
      </c>
      <c r="K43" s="125" t="str">
        <f>IF(ISERROR('1C-Analiza_fin_extinsa'!Z37),"",'1C-Analiza_fin_extinsa'!Z37)</f>
        <v/>
      </c>
      <c r="L43" s="125" t="str">
        <f>IF(ISERROR('1C-Analiza_fin_extinsa'!AA37),"",'1C-Analiza_fin_extinsa'!AA37)</f>
        <v/>
      </c>
      <c r="M43" s="125" t="str">
        <f>IF(ISERROR('1C-Analiza_fin_extinsa'!AB37),"",'1C-Analiza_fin_extinsa'!AB37)</f>
        <v/>
      </c>
      <c r="N43" s="125" t="str">
        <f>IF(ISERROR('1C-Analiza_fin_extinsa'!AC37),"",'1C-Analiza_fin_extinsa'!AC37)</f>
        <v/>
      </c>
    </row>
    <row r="44" spans="1:14" x14ac:dyDescent="0.3">
      <c r="A44" s="43" t="s">
        <v>190</v>
      </c>
      <c r="B44" s="125" t="str">
        <f>IF(ISERROR('1C-Analiza_fin_extinsa'!Q41),"",'1C-Analiza_fin_extinsa'!Q41)</f>
        <v/>
      </c>
      <c r="C44" s="125" t="str">
        <f>IF(ISERROR('1C-Analiza_fin_extinsa'!R41),"",'1C-Analiza_fin_extinsa'!R41)</f>
        <v/>
      </c>
      <c r="D44" s="125" t="str">
        <f>IF(ISERROR('1C-Analiza_fin_extinsa'!S41),"",'1C-Analiza_fin_extinsa'!S41)</f>
        <v/>
      </c>
      <c r="E44" s="125" t="str">
        <f>IF(ISERROR('1C-Analiza_fin_extinsa'!T41),"",'1C-Analiza_fin_extinsa'!T41)</f>
        <v/>
      </c>
      <c r="F44" s="125" t="str">
        <f>IF(ISERROR('1C-Analiza_fin_extinsa'!U41),"",'1C-Analiza_fin_extinsa'!U41)</f>
        <v/>
      </c>
      <c r="G44" s="125" t="str">
        <f>IF(ISERROR('1C-Analiza_fin_extinsa'!V41),"",'1C-Analiza_fin_extinsa'!V41)</f>
        <v/>
      </c>
      <c r="H44" s="125" t="str">
        <f>IF(ISERROR('1C-Analiza_fin_extinsa'!W41),"",'1C-Analiza_fin_extinsa'!W41)</f>
        <v/>
      </c>
      <c r="I44" s="125" t="str">
        <f>IF(ISERROR('1C-Analiza_fin_extinsa'!X41),"",'1C-Analiza_fin_extinsa'!X41)</f>
        <v/>
      </c>
      <c r="J44" s="125" t="str">
        <f>IF(ISERROR('1C-Analiza_fin_extinsa'!Y41),"",'1C-Analiza_fin_extinsa'!Y41)</f>
        <v/>
      </c>
      <c r="K44" s="125" t="str">
        <f>IF(ISERROR('1C-Analiza_fin_extinsa'!Z41),"",'1C-Analiza_fin_extinsa'!Z41)</f>
        <v/>
      </c>
      <c r="L44" s="125" t="str">
        <f>IF(ISERROR('1C-Analiza_fin_extinsa'!AA41),"",'1C-Analiza_fin_extinsa'!AA41)</f>
        <v/>
      </c>
      <c r="M44" s="125" t="str">
        <f>IF(ISERROR('1C-Analiza_fin_extinsa'!AB41),"",'1C-Analiza_fin_extinsa'!AB41)</f>
        <v/>
      </c>
      <c r="N44" s="125" t="str">
        <f>IF(ISERROR('1C-Analiza_fin_extinsa'!AC41),"",'1C-Analiza_fin_extinsa'!AC41)</f>
        <v/>
      </c>
    </row>
    <row r="45" spans="1:14" x14ac:dyDescent="0.3">
      <c r="A45" s="43" t="s">
        <v>191</v>
      </c>
      <c r="B45" s="125" t="str">
        <f>IF(ISERROR('1C-Analiza_fin_extinsa'!Q44),"",'1C-Analiza_fin_extinsa'!Q44)</f>
        <v/>
      </c>
      <c r="C45" s="125" t="str">
        <f>IF(ISERROR('1C-Analiza_fin_extinsa'!R44),"",'1C-Analiza_fin_extinsa'!R44)</f>
        <v/>
      </c>
      <c r="D45" s="125" t="str">
        <f>IF(ISERROR('1C-Analiza_fin_extinsa'!S44),"",'1C-Analiza_fin_extinsa'!S44)</f>
        <v/>
      </c>
      <c r="E45" s="125" t="str">
        <f>IF(ISERROR('1C-Analiza_fin_extinsa'!T44),"",'1C-Analiza_fin_extinsa'!T44)</f>
        <v/>
      </c>
      <c r="F45" s="125" t="str">
        <f>IF(ISERROR('1C-Analiza_fin_extinsa'!U44),"",'1C-Analiza_fin_extinsa'!U44)</f>
        <v/>
      </c>
      <c r="G45" s="125" t="str">
        <f>IF(ISERROR('1C-Analiza_fin_extinsa'!V44),"",'1C-Analiza_fin_extinsa'!V44)</f>
        <v/>
      </c>
      <c r="H45" s="125" t="str">
        <f>IF(ISERROR('1C-Analiza_fin_extinsa'!W44),"",'1C-Analiza_fin_extinsa'!W44)</f>
        <v/>
      </c>
      <c r="I45" s="125" t="str">
        <f>IF(ISERROR('1C-Analiza_fin_extinsa'!X44),"",'1C-Analiza_fin_extinsa'!X44)</f>
        <v/>
      </c>
      <c r="J45" s="125" t="str">
        <f>IF(ISERROR('1C-Analiza_fin_extinsa'!Y44),"",'1C-Analiza_fin_extinsa'!Y44)</f>
        <v/>
      </c>
      <c r="K45" s="125" t="str">
        <f>IF(ISERROR('1C-Analiza_fin_extinsa'!Z44),"",'1C-Analiza_fin_extinsa'!Z44)</f>
        <v/>
      </c>
      <c r="L45" s="125" t="str">
        <f>IF(ISERROR('1C-Analiza_fin_extinsa'!AA44),"",'1C-Analiza_fin_extinsa'!AA44)</f>
        <v/>
      </c>
      <c r="M45" s="125" t="str">
        <f>IF(ISERROR('1C-Analiza_fin_extinsa'!AB44),"",'1C-Analiza_fin_extinsa'!AB44)</f>
        <v/>
      </c>
      <c r="N45" s="125" t="str">
        <f>IF(ISERROR('1C-Analiza_fin_extinsa'!AC44),"",'1C-Analiza_fin_extinsa'!AC44)</f>
        <v/>
      </c>
    </row>
    <row r="46" spans="1:14" ht="26" x14ac:dyDescent="0.3">
      <c r="A46" s="43" t="s">
        <v>192</v>
      </c>
      <c r="B46" s="125" t="str">
        <f>IF(ISERROR('1C-Analiza_fin_extinsa'!Q47),"",'1C-Analiza_fin_extinsa'!Q47)</f>
        <v/>
      </c>
      <c r="C46" s="125" t="str">
        <f>IF(ISERROR('1C-Analiza_fin_extinsa'!R47),"",'1C-Analiza_fin_extinsa'!R47)</f>
        <v/>
      </c>
      <c r="D46" s="125" t="str">
        <f>IF(ISERROR('1C-Analiza_fin_extinsa'!S47),"",'1C-Analiza_fin_extinsa'!S47)</f>
        <v/>
      </c>
      <c r="E46" s="125" t="str">
        <f>IF(ISERROR('1C-Analiza_fin_extinsa'!T47),"",'1C-Analiza_fin_extinsa'!T47)</f>
        <v/>
      </c>
      <c r="F46" s="125" t="str">
        <f>IF(ISERROR('1C-Analiza_fin_extinsa'!U47),"",'1C-Analiza_fin_extinsa'!U47)</f>
        <v/>
      </c>
      <c r="G46" s="125" t="str">
        <f>IF(ISERROR('1C-Analiza_fin_extinsa'!V47),"",'1C-Analiza_fin_extinsa'!V47)</f>
        <v/>
      </c>
      <c r="H46" s="125" t="str">
        <f>IF(ISERROR('1C-Analiza_fin_extinsa'!W47),"",'1C-Analiza_fin_extinsa'!W47)</f>
        <v/>
      </c>
      <c r="I46" s="125" t="str">
        <f>IF(ISERROR('1C-Analiza_fin_extinsa'!X47),"",'1C-Analiza_fin_extinsa'!X47)</f>
        <v/>
      </c>
      <c r="J46" s="125" t="str">
        <f>IF(ISERROR('1C-Analiza_fin_extinsa'!Y47),"",'1C-Analiza_fin_extinsa'!Y47)</f>
        <v/>
      </c>
      <c r="K46" s="125" t="str">
        <f>IF(ISERROR('1C-Analiza_fin_extinsa'!Z47),"",'1C-Analiza_fin_extinsa'!Z47)</f>
        <v/>
      </c>
      <c r="L46" s="125" t="str">
        <f>IF(ISERROR('1C-Analiza_fin_extinsa'!AA47),"",'1C-Analiza_fin_extinsa'!AA47)</f>
        <v/>
      </c>
      <c r="M46" s="125" t="str">
        <f>IF(ISERROR('1C-Analiza_fin_extinsa'!AB47),"",'1C-Analiza_fin_extinsa'!AB47)</f>
        <v/>
      </c>
      <c r="N46" s="125" t="str">
        <f>IF(ISERROR('1C-Analiza_fin_extinsa'!AC47),"",'1C-Analiza_fin_extinsa'!AC47)</f>
        <v/>
      </c>
    </row>
    <row r="47" spans="1:14" x14ac:dyDescent="0.3">
      <c r="A47" s="43" t="s">
        <v>193</v>
      </c>
      <c r="B47" s="125" t="str">
        <f>IF(ISERROR('1C-Analiza_fin_extinsa'!Q50),"",'1C-Analiza_fin_extinsa'!Q50)</f>
        <v/>
      </c>
      <c r="C47" s="125" t="str">
        <f>IF(ISERROR('1C-Analiza_fin_extinsa'!R50),"",'1C-Analiza_fin_extinsa'!R50)</f>
        <v/>
      </c>
      <c r="D47" s="125" t="str">
        <f>IF(ISERROR('1C-Analiza_fin_extinsa'!S50),"",'1C-Analiza_fin_extinsa'!S50)</f>
        <v/>
      </c>
      <c r="E47" s="125" t="str">
        <f>IF(ISERROR('1C-Analiza_fin_extinsa'!T50),"",'1C-Analiza_fin_extinsa'!T50)</f>
        <v/>
      </c>
      <c r="F47" s="125" t="str">
        <f>IF(ISERROR('1C-Analiza_fin_extinsa'!U50),"",'1C-Analiza_fin_extinsa'!U50)</f>
        <v/>
      </c>
      <c r="G47" s="125" t="str">
        <f>IF(ISERROR('1C-Analiza_fin_extinsa'!V50),"",'1C-Analiza_fin_extinsa'!V50)</f>
        <v/>
      </c>
      <c r="H47" s="125" t="str">
        <f>IF(ISERROR('1C-Analiza_fin_extinsa'!W50),"",'1C-Analiza_fin_extinsa'!W50)</f>
        <v/>
      </c>
      <c r="I47" s="125" t="str">
        <f>IF(ISERROR('1C-Analiza_fin_extinsa'!X50),"",'1C-Analiza_fin_extinsa'!X50)</f>
        <v/>
      </c>
      <c r="J47" s="125" t="str">
        <f>IF(ISERROR('1C-Analiza_fin_extinsa'!Y50),"",'1C-Analiza_fin_extinsa'!Y50)</f>
        <v/>
      </c>
      <c r="K47" s="125" t="str">
        <f>IF(ISERROR('1C-Analiza_fin_extinsa'!Z50),"",'1C-Analiza_fin_extinsa'!Z50)</f>
        <v/>
      </c>
      <c r="L47" s="125" t="str">
        <f>IF(ISERROR('1C-Analiza_fin_extinsa'!AA50),"",'1C-Analiza_fin_extinsa'!AA50)</f>
        <v/>
      </c>
      <c r="M47" s="125" t="str">
        <f>IF(ISERROR('1C-Analiza_fin_extinsa'!AB50),"",'1C-Analiza_fin_extinsa'!AB50)</f>
        <v/>
      </c>
      <c r="N47" s="125" t="str">
        <f>IF(ISERROR('1C-Analiza_fin_extinsa'!AC50),"",'1C-Analiza_fin_extinsa'!AC50)</f>
        <v/>
      </c>
    </row>
    <row r="48" spans="1:14" x14ac:dyDescent="0.3">
      <c r="A48" s="43" t="s">
        <v>194</v>
      </c>
      <c r="B48" s="125" t="str">
        <f>IF(ISERROR('1C-Analiza_fin_extinsa'!Q49),"",'1C-Analiza_fin_extinsa'!Q49)</f>
        <v/>
      </c>
      <c r="C48" s="125" t="str">
        <f>IF(ISERROR('1C-Analiza_fin_extinsa'!R49),"",'1C-Analiza_fin_extinsa'!R49)</f>
        <v/>
      </c>
      <c r="D48" s="125" t="str">
        <f>IF(ISERROR('1C-Analiza_fin_extinsa'!S49),"",'1C-Analiza_fin_extinsa'!S49)</f>
        <v/>
      </c>
      <c r="E48" s="125" t="str">
        <f>IF(ISERROR('1C-Analiza_fin_extinsa'!T49),"",'1C-Analiza_fin_extinsa'!T49)</f>
        <v/>
      </c>
      <c r="F48" s="125" t="str">
        <f>IF(ISERROR('1C-Analiza_fin_extinsa'!U49),"",'1C-Analiza_fin_extinsa'!U49)</f>
        <v/>
      </c>
      <c r="G48" s="125" t="str">
        <f>IF(ISERROR('1C-Analiza_fin_extinsa'!V49),"",'1C-Analiza_fin_extinsa'!V49)</f>
        <v/>
      </c>
      <c r="H48" s="125" t="str">
        <f>IF(ISERROR('1C-Analiza_fin_extinsa'!W49),"",'1C-Analiza_fin_extinsa'!W49)</f>
        <v/>
      </c>
      <c r="I48" s="125" t="str">
        <f>IF(ISERROR('1C-Analiza_fin_extinsa'!X49),"",'1C-Analiza_fin_extinsa'!X49)</f>
        <v/>
      </c>
      <c r="J48" s="125" t="str">
        <f>IF(ISERROR('1C-Analiza_fin_extinsa'!Y49),"",'1C-Analiza_fin_extinsa'!Y49)</f>
        <v/>
      </c>
      <c r="K48" s="125" t="str">
        <f>IF(ISERROR('1C-Analiza_fin_extinsa'!Z49),"",'1C-Analiza_fin_extinsa'!Z49)</f>
        <v/>
      </c>
      <c r="L48" s="125" t="str">
        <f>IF(ISERROR('1C-Analiza_fin_extinsa'!AA49),"",'1C-Analiza_fin_extinsa'!AA49)</f>
        <v/>
      </c>
      <c r="M48" s="125" t="str">
        <f>IF(ISERROR('1C-Analiza_fin_extinsa'!AB49),"",'1C-Analiza_fin_extinsa'!AB49)</f>
        <v/>
      </c>
      <c r="N48" s="125" t="str">
        <f>IF(ISERROR('1C-Analiza_fin_extinsa'!AC49),"",'1C-Analiza_fin_extinsa'!AC49)</f>
        <v/>
      </c>
    </row>
    <row r="49" spans="1:14" x14ac:dyDescent="0.3">
      <c r="B49" s="126"/>
      <c r="C49" s="126"/>
      <c r="D49" s="126"/>
      <c r="E49" s="124"/>
      <c r="F49" s="124"/>
      <c r="G49" s="124"/>
      <c r="H49" s="124"/>
      <c r="I49" s="124"/>
      <c r="J49" s="124"/>
      <c r="K49" s="124"/>
      <c r="L49" s="124"/>
      <c r="M49" s="124"/>
      <c r="N49" s="124"/>
    </row>
    <row r="50" spans="1:14" x14ac:dyDescent="0.3">
      <c r="A50" s="5" t="s">
        <v>100</v>
      </c>
      <c r="B50" s="113" t="str">
        <f>'1A-Bilant'!B5</f>
        <v>N-2</v>
      </c>
      <c r="C50" s="113" t="str">
        <f>'1A-Bilant'!C5</f>
        <v>N-1</v>
      </c>
      <c r="D50" s="113" t="str">
        <f>'1A-Bilant'!D5</f>
        <v>N</v>
      </c>
      <c r="E50" s="113">
        <f>'1A-Bilant'!E5</f>
        <v>1</v>
      </c>
      <c r="F50" s="113">
        <f>'1A-Bilant'!F5</f>
        <v>2</v>
      </c>
      <c r="G50" s="113">
        <f>'1A-Bilant'!G5</f>
        <v>3</v>
      </c>
      <c r="H50" s="113">
        <f>'1A-Bilant'!H5</f>
        <v>4</v>
      </c>
      <c r="I50" s="113">
        <f>'1A-Bilant'!I5</f>
        <v>5</v>
      </c>
      <c r="J50" s="113">
        <f>'1A-Bilant'!J5</f>
        <v>6</v>
      </c>
      <c r="K50" s="113">
        <f>'1A-Bilant'!K5</f>
        <v>7</v>
      </c>
      <c r="L50" s="113">
        <f>'1A-Bilant'!L5</f>
        <v>8</v>
      </c>
      <c r="M50" s="113">
        <f>'1A-Bilant'!M5</f>
        <v>9</v>
      </c>
      <c r="N50" s="113">
        <f>'1A-Bilant'!N5</f>
        <v>10</v>
      </c>
    </row>
    <row r="51" spans="1:14" x14ac:dyDescent="0.3">
      <c r="A51" s="43" t="s">
        <v>143</v>
      </c>
      <c r="B51" s="121">
        <f>'1B-ContPP'!C62</f>
        <v>0</v>
      </c>
      <c r="C51" s="121">
        <f>'1B-ContPP'!D62</f>
        <v>0</v>
      </c>
      <c r="D51" s="121">
        <f>'1B-ContPP'!E62</f>
        <v>0</v>
      </c>
      <c r="E51" s="121">
        <f>'1B-ContPP'!F62</f>
        <v>0</v>
      </c>
      <c r="F51" s="121">
        <f>'1B-ContPP'!G62</f>
        <v>0</v>
      </c>
      <c r="G51" s="121">
        <f>'1B-ContPP'!H62</f>
        <v>0</v>
      </c>
      <c r="H51" s="121">
        <f>'1B-ContPP'!I62</f>
        <v>0</v>
      </c>
      <c r="I51" s="121">
        <f>'1B-ContPP'!J62</f>
        <v>0</v>
      </c>
      <c r="J51" s="121">
        <f>'1B-ContPP'!K62</f>
        <v>0</v>
      </c>
      <c r="K51" s="121">
        <f>'1B-ContPP'!L62</f>
        <v>0</v>
      </c>
      <c r="L51" s="121">
        <f>'1B-ContPP'!M62</f>
        <v>0</v>
      </c>
      <c r="M51" s="121">
        <f>'1B-ContPP'!N62</f>
        <v>0</v>
      </c>
      <c r="N51" s="121">
        <f>'1B-ContPP'!O62</f>
        <v>0</v>
      </c>
    </row>
    <row r="52" spans="1:14" x14ac:dyDescent="0.3">
      <c r="A52" s="43" t="s">
        <v>144</v>
      </c>
      <c r="B52" s="121">
        <f>'1C-Analiza_fin_extinsa'!B49-'1C-Analiza_fin_extinsa'!B45</f>
        <v>0</v>
      </c>
      <c r="C52" s="121">
        <f>'1C-Analiza_fin_extinsa'!C49-'1C-Analiza_fin_extinsa'!C45</f>
        <v>0</v>
      </c>
      <c r="D52" s="121">
        <f>'1C-Analiza_fin_extinsa'!D49-'1C-Analiza_fin_extinsa'!D45</f>
        <v>0</v>
      </c>
      <c r="E52" s="121">
        <f>'1C-Analiza_fin_extinsa'!E49-'1C-Analiza_fin_extinsa'!E45</f>
        <v>0</v>
      </c>
      <c r="F52" s="121">
        <f>'1C-Analiza_fin_extinsa'!F49-'1C-Analiza_fin_extinsa'!F45</f>
        <v>0</v>
      </c>
      <c r="G52" s="121">
        <f>'1C-Analiza_fin_extinsa'!G49-'1C-Analiza_fin_extinsa'!G45</f>
        <v>0</v>
      </c>
      <c r="H52" s="121">
        <f>'1C-Analiza_fin_extinsa'!H49-'1C-Analiza_fin_extinsa'!H45</f>
        <v>0</v>
      </c>
      <c r="I52" s="121">
        <f>'1C-Analiza_fin_extinsa'!I49-'1C-Analiza_fin_extinsa'!I45</f>
        <v>0</v>
      </c>
      <c r="J52" s="121">
        <f>'1C-Analiza_fin_extinsa'!J49-'1C-Analiza_fin_extinsa'!J45</f>
        <v>0</v>
      </c>
      <c r="K52" s="121">
        <f>'1C-Analiza_fin_extinsa'!K49-'1C-Analiza_fin_extinsa'!K45</f>
        <v>0</v>
      </c>
      <c r="L52" s="121">
        <f>'1C-Analiza_fin_extinsa'!L49-'1C-Analiza_fin_extinsa'!L45</f>
        <v>0</v>
      </c>
      <c r="M52" s="121">
        <f>'1C-Analiza_fin_extinsa'!M49-'1C-Analiza_fin_extinsa'!M45</f>
        <v>0</v>
      </c>
      <c r="N52" s="121">
        <f>'1C-Analiza_fin_extinsa'!N49-'1C-Analiza_fin_extinsa'!N45</f>
        <v>0</v>
      </c>
    </row>
    <row r="53" spans="1:14" ht="26" x14ac:dyDescent="0.3">
      <c r="A53" s="62" t="s">
        <v>315</v>
      </c>
      <c r="B53" s="127" t="str">
        <f>IF(B51&lt;0,"nu se calculeaza",IF(ISERROR('1C-Analiza_fin_extinsa'!B47/'1C-Analiza_fin_extinsa'!B21),"",'1C-Analiza_fin_extinsa'!B47/'1C-Analiza_fin_extinsa'!B21))</f>
        <v/>
      </c>
      <c r="C53" s="127" t="str">
        <f>IF(C51&lt;0,"nu se calculeaza",IF(ISERROR('1C-Analiza_fin_extinsa'!C47/'1C-Analiza_fin_extinsa'!C21),"",'1C-Analiza_fin_extinsa'!C47/'1C-Analiza_fin_extinsa'!C21))</f>
        <v/>
      </c>
      <c r="D53" s="127" t="str">
        <f>IF(D51&lt;0,"nu se calculeaza",IF(ISERROR('1C-Analiza_fin_extinsa'!D47/'1C-Analiza_fin_extinsa'!D21),"",'1C-Analiza_fin_extinsa'!D47/'1C-Analiza_fin_extinsa'!D21))</f>
        <v/>
      </c>
      <c r="E53" s="127" t="str">
        <f>IF(E51&lt;0,"nu se calculeaza",IF(ISERROR('1C-Analiza_fin_extinsa'!E47/'1C-Analiza_fin_extinsa'!E21),"",'1C-Analiza_fin_extinsa'!E47/'1C-Analiza_fin_extinsa'!E21))</f>
        <v/>
      </c>
      <c r="F53" s="127" t="str">
        <f>IF(F51&lt;0,"nu se calculeaza",IF(ISERROR('1C-Analiza_fin_extinsa'!F47/'1C-Analiza_fin_extinsa'!F21),"",'1C-Analiza_fin_extinsa'!F47/'1C-Analiza_fin_extinsa'!F21))</f>
        <v/>
      </c>
      <c r="G53" s="127" t="str">
        <f>IF(G51&lt;0,"nu se calculeaza",IF(ISERROR('1C-Analiza_fin_extinsa'!G47/'1C-Analiza_fin_extinsa'!G21),"",'1C-Analiza_fin_extinsa'!G47/'1C-Analiza_fin_extinsa'!G21))</f>
        <v/>
      </c>
      <c r="H53" s="127" t="str">
        <f>IF(H51&lt;0,"nu se calculeaza",IF(ISERROR('1C-Analiza_fin_extinsa'!H47/'1C-Analiza_fin_extinsa'!H21),"",'1C-Analiza_fin_extinsa'!H47/'1C-Analiza_fin_extinsa'!H21))</f>
        <v/>
      </c>
      <c r="I53" s="127" t="str">
        <f>IF(I51&lt;0,"nu se calculeaza",IF(ISERROR('1C-Analiza_fin_extinsa'!I47/'1C-Analiza_fin_extinsa'!I21),"",'1C-Analiza_fin_extinsa'!I47/'1C-Analiza_fin_extinsa'!I21))</f>
        <v/>
      </c>
      <c r="J53" s="127" t="str">
        <f>IF(J51&lt;0,"nu se calculeaza",IF(ISERROR('1C-Analiza_fin_extinsa'!J47/'1C-Analiza_fin_extinsa'!J21),"",'1C-Analiza_fin_extinsa'!J47/'1C-Analiza_fin_extinsa'!J21))</f>
        <v/>
      </c>
      <c r="K53" s="127" t="str">
        <f>IF(K51&lt;0,"nu se calculeaza",IF(ISERROR('1C-Analiza_fin_extinsa'!K47/'1C-Analiza_fin_extinsa'!K21),"",'1C-Analiza_fin_extinsa'!K47/'1C-Analiza_fin_extinsa'!K21))</f>
        <v/>
      </c>
      <c r="L53" s="127" t="str">
        <f>IF(L51&lt;0,"nu se calculeaza",IF(ISERROR('1C-Analiza_fin_extinsa'!L47/'1C-Analiza_fin_extinsa'!L21),"",'1C-Analiza_fin_extinsa'!L47/'1C-Analiza_fin_extinsa'!L21))</f>
        <v/>
      </c>
      <c r="M53" s="127" t="str">
        <f>IF(M51&lt;0,"nu se calculeaza",IF(ISERROR('1C-Analiza_fin_extinsa'!M47/'1C-Analiza_fin_extinsa'!M21),"",'1C-Analiza_fin_extinsa'!M47/'1C-Analiza_fin_extinsa'!M21))</f>
        <v/>
      </c>
      <c r="N53" s="127" t="str">
        <f>IF(N51&lt;0,"nu se calculeaza",IF(ISERROR('1C-Analiza_fin_extinsa'!N47/'1C-Analiza_fin_extinsa'!N21),"",'1C-Analiza_fin_extinsa'!N47/'1C-Analiza_fin_extinsa'!N21))</f>
        <v/>
      </c>
    </row>
    <row r="54" spans="1:14" ht="26" x14ac:dyDescent="0.3">
      <c r="A54" s="43" t="s">
        <v>197</v>
      </c>
      <c r="B54" s="128"/>
      <c r="C54" s="128"/>
      <c r="D54" s="128"/>
      <c r="E54" s="128"/>
      <c r="F54" s="128"/>
      <c r="G54" s="128"/>
      <c r="H54" s="128"/>
      <c r="I54" s="128"/>
      <c r="J54" s="128"/>
      <c r="K54" s="128"/>
      <c r="L54" s="128"/>
      <c r="M54" s="128"/>
      <c r="N54" s="128"/>
    </row>
    <row r="55" spans="1:14" x14ac:dyDescent="0.3">
      <c r="A55" s="43" t="s">
        <v>195</v>
      </c>
      <c r="B55" s="125" t="str">
        <f>IF(B51&lt;0,"nu se calculeaza",IF(ISERROR('1C-Analiza_fin_extinsa'!Q47),"",'1C-Analiza_fin_extinsa'!Q47))</f>
        <v/>
      </c>
      <c r="C55" s="125" t="str">
        <f>IF(C51&lt;0,"nu se calculeaza",IF(ISERROR('1C-Analiza_fin_extinsa'!R47),"",'1C-Analiza_fin_extinsa'!R47))</f>
        <v/>
      </c>
      <c r="D55" s="125" t="str">
        <f>IF(D51&lt;0,"nu se calculeaza",IF(ISERROR('1C-Analiza_fin_extinsa'!S47),"",'1C-Analiza_fin_extinsa'!S47))</f>
        <v/>
      </c>
      <c r="E55" s="125" t="str">
        <f>IF(E51&lt;0,"nu se calculeaza",IF(ISERROR('1C-Analiza_fin_extinsa'!T47),"",'1C-Analiza_fin_extinsa'!T47))</f>
        <v/>
      </c>
      <c r="F55" s="125" t="str">
        <f>IF(F51&lt;0,"nu se calculeaza",IF(ISERROR('1C-Analiza_fin_extinsa'!U47),"",'1C-Analiza_fin_extinsa'!U47))</f>
        <v/>
      </c>
      <c r="G55" s="125" t="str">
        <f>IF(G51&lt;0,"nu se calculeaza",IF(ISERROR('1C-Analiza_fin_extinsa'!V47),"",'1C-Analiza_fin_extinsa'!V47))</f>
        <v/>
      </c>
      <c r="H55" s="125" t="str">
        <f>IF(H51&lt;0,"nu se calculeaza",IF(ISERROR('1C-Analiza_fin_extinsa'!W47),"",'1C-Analiza_fin_extinsa'!W47))</f>
        <v/>
      </c>
      <c r="I55" s="125" t="str">
        <f>IF(I51&lt;0,"nu se calculeaza",IF(ISERROR('1C-Analiza_fin_extinsa'!X47),"",'1C-Analiza_fin_extinsa'!X47))</f>
        <v/>
      </c>
      <c r="J55" s="125" t="str">
        <f>IF(J51&lt;0,"nu se calculeaza",IF(ISERROR('1C-Analiza_fin_extinsa'!Y47),"",'1C-Analiza_fin_extinsa'!Y47))</f>
        <v/>
      </c>
      <c r="K55" s="125" t="str">
        <f>IF(K51&lt;0,"nu se calculeaza",IF(ISERROR('1C-Analiza_fin_extinsa'!Z47),"",'1C-Analiza_fin_extinsa'!Z47))</f>
        <v/>
      </c>
      <c r="L55" s="125" t="str">
        <f>IF(L51&lt;0,"nu se calculeaza",IF(ISERROR('1C-Analiza_fin_extinsa'!AA47),"",'1C-Analiza_fin_extinsa'!AA47))</f>
        <v/>
      </c>
      <c r="M55" s="125" t="str">
        <f>IF(M51&lt;0,"nu se calculeaza",IF(ISERROR('1C-Analiza_fin_extinsa'!AB47),"",'1C-Analiza_fin_extinsa'!AB47))</f>
        <v/>
      </c>
      <c r="N55" s="125" t="str">
        <f>IF(N51&lt;0,"nu se calculeaza",IF(ISERROR('1C-Analiza_fin_extinsa'!AC47),"",'1C-Analiza_fin_extinsa'!AC47))</f>
        <v/>
      </c>
    </row>
    <row r="56" spans="1:14" x14ac:dyDescent="0.3">
      <c r="A56" s="43" t="s">
        <v>196</v>
      </c>
      <c r="B56" s="129" t="str">
        <f>IF(ISERROR('1C-Analiza_fin_extinsa'!B25/'1C-Analiza_fin_extinsa'!B10),"",'1C-Analiza_fin_extinsa'!B25/'1C-Analiza_fin_extinsa'!B10)</f>
        <v/>
      </c>
      <c r="C56" s="129" t="str">
        <f>IF(ISERROR('1C-Analiza_fin_extinsa'!C25/'1C-Analiza_fin_extinsa'!C10),"",'1C-Analiza_fin_extinsa'!C25/'1C-Analiza_fin_extinsa'!C10)</f>
        <v/>
      </c>
      <c r="D56" s="129" t="str">
        <f>IF(ISERROR('1C-Analiza_fin_extinsa'!D25/'1C-Analiza_fin_extinsa'!D10),"",'1C-Analiza_fin_extinsa'!D25/'1C-Analiza_fin_extinsa'!D10)</f>
        <v/>
      </c>
      <c r="E56" s="129" t="str">
        <f>IF(ISERROR('1C-Analiza_fin_extinsa'!E25/'1C-Analiza_fin_extinsa'!E10),"",'1C-Analiza_fin_extinsa'!E25/'1C-Analiza_fin_extinsa'!E10)</f>
        <v/>
      </c>
      <c r="F56" s="129" t="str">
        <f>IF(ISERROR('1C-Analiza_fin_extinsa'!F25/'1C-Analiza_fin_extinsa'!F10),"",'1C-Analiza_fin_extinsa'!F25/'1C-Analiza_fin_extinsa'!F10)</f>
        <v/>
      </c>
      <c r="G56" s="129" t="str">
        <f>IF(ISERROR('1C-Analiza_fin_extinsa'!G25/'1C-Analiza_fin_extinsa'!G10),"",'1C-Analiza_fin_extinsa'!G25/'1C-Analiza_fin_extinsa'!G10)</f>
        <v/>
      </c>
      <c r="H56" s="129" t="str">
        <f>IF(ISERROR('1C-Analiza_fin_extinsa'!H25/'1C-Analiza_fin_extinsa'!H10),"",'1C-Analiza_fin_extinsa'!H25/'1C-Analiza_fin_extinsa'!H10)</f>
        <v/>
      </c>
      <c r="I56" s="129" t="str">
        <f>IF(ISERROR('1C-Analiza_fin_extinsa'!I25/'1C-Analiza_fin_extinsa'!I10),"",'1C-Analiza_fin_extinsa'!I25/'1C-Analiza_fin_extinsa'!I10)</f>
        <v/>
      </c>
      <c r="J56" s="129" t="str">
        <f>IF(ISERROR('1C-Analiza_fin_extinsa'!J25/'1C-Analiza_fin_extinsa'!J10),"",'1C-Analiza_fin_extinsa'!J25/'1C-Analiza_fin_extinsa'!J10)</f>
        <v/>
      </c>
      <c r="K56" s="129" t="str">
        <f>IF(ISERROR('1C-Analiza_fin_extinsa'!K25/'1C-Analiza_fin_extinsa'!K10),"",'1C-Analiza_fin_extinsa'!K25/'1C-Analiza_fin_extinsa'!K10)</f>
        <v/>
      </c>
      <c r="L56" s="129" t="str">
        <f>IF(ISERROR('1C-Analiza_fin_extinsa'!L25/'1C-Analiza_fin_extinsa'!L10),"",'1C-Analiza_fin_extinsa'!L25/'1C-Analiza_fin_extinsa'!L10)</f>
        <v/>
      </c>
      <c r="M56" s="129" t="str">
        <f>IF(ISERROR('1C-Analiza_fin_extinsa'!M25/'1C-Analiza_fin_extinsa'!M10),"",'1C-Analiza_fin_extinsa'!M25/'1C-Analiza_fin_extinsa'!M10)</f>
        <v/>
      </c>
      <c r="N56" s="129" t="str">
        <f>IF(ISERROR('1C-Analiza_fin_extinsa'!N25/'1C-Analiza_fin_extinsa'!N10),"",'1C-Analiza_fin_extinsa'!N25/'1C-Analiza_fin_extinsa'!N10)</f>
        <v/>
      </c>
    </row>
    <row r="57" spans="1:14" ht="26" x14ac:dyDescent="0.3">
      <c r="A57" s="62" t="s">
        <v>314</v>
      </c>
      <c r="B57" s="127" t="str">
        <f>IF(B51&lt;0,"nu se calculeaza",IF(ISERROR('1C-Analiza_fin_extinsa'!B47/'1C-Analiza_fin_extinsa'!B20),"",'1C-Analiza_fin_extinsa'!B47/'1C-Analiza_fin_extinsa'!B20))</f>
        <v/>
      </c>
      <c r="C57" s="127" t="str">
        <f>IF(C51&lt;0,"nu se calculeaza",IF(ISERROR('1C-Analiza_fin_extinsa'!C47/'1C-Analiza_fin_extinsa'!C20),"",'1C-Analiza_fin_extinsa'!C47/'1C-Analiza_fin_extinsa'!C20))</f>
        <v/>
      </c>
      <c r="D57" s="127" t="str">
        <f>IF(D51&lt;0,"nu se calculeaza",IF(ISERROR('1C-Analiza_fin_extinsa'!D47/'1C-Analiza_fin_extinsa'!D20),"",'1C-Analiza_fin_extinsa'!D47/'1C-Analiza_fin_extinsa'!D20))</f>
        <v/>
      </c>
      <c r="E57" s="127" t="str">
        <f>IF(E51&lt;0,"nu se calculeaza",IF(ISERROR('1C-Analiza_fin_extinsa'!E47/'1C-Analiza_fin_extinsa'!E20),"",'1C-Analiza_fin_extinsa'!E47/'1C-Analiza_fin_extinsa'!E20))</f>
        <v/>
      </c>
      <c r="F57" s="127" t="str">
        <f>IF(F51&lt;0,"nu se calculeaza",IF(ISERROR('1C-Analiza_fin_extinsa'!F47/'1C-Analiza_fin_extinsa'!F20),"",'1C-Analiza_fin_extinsa'!F47/'1C-Analiza_fin_extinsa'!F20))</f>
        <v/>
      </c>
      <c r="G57" s="127" t="str">
        <f>IF(G51&lt;0,"nu se calculeaza",IF(ISERROR('1C-Analiza_fin_extinsa'!G47/'1C-Analiza_fin_extinsa'!G20),"",'1C-Analiza_fin_extinsa'!G47/'1C-Analiza_fin_extinsa'!G20))</f>
        <v/>
      </c>
      <c r="H57" s="127" t="str">
        <f>IF(H51&lt;0,"nu se calculeaza",IF(ISERROR('1C-Analiza_fin_extinsa'!H47/'1C-Analiza_fin_extinsa'!H20),"",'1C-Analiza_fin_extinsa'!H47/'1C-Analiza_fin_extinsa'!H20))</f>
        <v/>
      </c>
      <c r="I57" s="127" t="str">
        <f>IF(I51&lt;0,"nu se calculeaza",IF(ISERROR('1C-Analiza_fin_extinsa'!I47/'1C-Analiza_fin_extinsa'!I20),"",'1C-Analiza_fin_extinsa'!I47/'1C-Analiza_fin_extinsa'!I20))</f>
        <v/>
      </c>
      <c r="J57" s="127" t="str">
        <f>IF(J51&lt;0,"nu se calculeaza",IF(ISERROR('1C-Analiza_fin_extinsa'!J47/'1C-Analiza_fin_extinsa'!J20),"",'1C-Analiza_fin_extinsa'!J47/'1C-Analiza_fin_extinsa'!J20))</f>
        <v/>
      </c>
      <c r="K57" s="127" t="str">
        <f>IF(K51&lt;0,"nu se calculeaza",IF(ISERROR('1C-Analiza_fin_extinsa'!K47/'1C-Analiza_fin_extinsa'!K20),"",'1C-Analiza_fin_extinsa'!K47/'1C-Analiza_fin_extinsa'!K20))</f>
        <v/>
      </c>
      <c r="L57" s="127" t="str">
        <f>IF(L51&lt;0,"nu se calculeaza",IF(ISERROR('1C-Analiza_fin_extinsa'!L47/'1C-Analiza_fin_extinsa'!L20),"",'1C-Analiza_fin_extinsa'!L47/'1C-Analiza_fin_extinsa'!L20))</f>
        <v/>
      </c>
      <c r="M57" s="127" t="str">
        <f>IF(M51&lt;0,"nu se calculeaza",IF(ISERROR('1C-Analiza_fin_extinsa'!M47/'1C-Analiza_fin_extinsa'!M20),"",'1C-Analiza_fin_extinsa'!M47/'1C-Analiza_fin_extinsa'!M20))</f>
        <v/>
      </c>
      <c r="N57" s="127" t="str">
        <f>IF(N51&lt;0,"nu se calculeaza",IF(ISERROR('1C-Analiza_fin_extinsa'!N47/'1C-Analiza_fin_extinsa'!N20),"",'1C-Analiza_fin_extinsa'!N47/'1C-Analiza_fin_extinsa'!N20))</f>
        <v/>
      </c>
    </row>
    <row r="58" spans="1:14" ht="24" customHeight="1" x14ac:dyDescent="0.3">
      <c r="A58" s="43" t="s">
        <v>198</v>
      </c>
      <c r="B58" s="128"/>
      <c r="C58" s="128"/>
      <c r="D58" s="128"/>
      <c r="E58" s="128"/>
      <c r="F58" s="128"/>
      <c r="G58" s="128"/>
      <c r="H58" s="128"/>
      <c r="I58" s="128"/>
      <c r="J58" s="128"/>
      <c r="K58" s="128"/>
      <c r="L58" s="128"/>
      <c r="M58" s="128"/>
      <c r="N58" s="128"/>
    </row>
    <row r="59" spans="1:14" x14ac:dyDescent="0.3">
      <c r="A59" s="43" t="s">
        <v>195</v>
      </c>
      <c r="B59" s="125" t="str">
        <f>B55</f>
        <v/>
      </c>
      <c r="C59" s="125" t="str">
        <f t="shared" ref="C59:D59" si="7">C55</f>
        <v/>
      </c>
      <c r="D59" s="125" t="str">
        <f t="shared" si="7"/>
        <v/>
      </c>
      <c r="E59" s="125" t="str">
        <f t="shared" ref="E59:N59" si="8">E55</f>
        <v/>
      </c>
      <c r="F59" s="125" t="str">
        <f t="shared" si="8"/>
        <v/>
      </c>
      <c r="G59" s="125" t="str">
        <f t="shared" si="8"/>
        <v/>
      </c>
      <c r="H59" s="125" t="str">
        <f t="shared" si="8"/>
        <v/>
      </c>
      <c r="I59" s="125" t="str">
        <f t="shared" si="8"/>
        <v/>
      </c>
      <c r="J59" s="125" t="str">
        <f t="shared" si="8"/>
        <v/>
      </c>
      <c r="K59" s="125" t="str">
        <f t="shared" si="8"/>
        <v/>
      </c>
      <c r="L59" s="125" t="str">
        <f t="shared" si="8"/>
        <v/>
      </c>
      <c r="M59" s="125" t="str">
        <f t="shared" si="8"/>
        <v/>
      </c>
      <c r="N59" s="125" t="str">
        <f t="shared" si="8"/>
        <v/>
      </c>
    </row>
    <row r="60" spans="1:14" x14ac:dyDescent="0.3">
      <c r="A60" s="43" t="s">
        <v>196</v>
      </c>
      <c r="B60" s="129" t="str">
        <f>B56</f>
        <v/>
      </c>
      <c r="C60" s="129" t="str">
        <f t="shared" ref="C60:D60" si="9">C56</f>
        <v/>
      </c>
      <c r="D60" s="129" t="str">
        <f t="shared" si="9"/>
        <v/>
      </c>
      <c r="E60" s="129" t="str">
        <f t="shared" ref="E60:N60" si="10">E56</f>
        <v/>
      </c>
      <c r="F60" s="129" t="str">
        <f t="shared" si="10"/>
        <v/>
      </c>
      <c r="G60" s="129" t="str">
        <f t="shared" si="10"/>
        <v/>
      </c>
      <c r="H60" s="129" t="str">
        <f t="shared" si="10"/>
        <v/>
      </c>
      <c r="I60" s="129" t="str">
        <f t="shared" si="10"/>
        <v/>
      </c>
      <c r="J60" s="129" t="str">
        <f t="shared" si="10"/>
        <v/>
      </c>
      <c r="K60" s="129" t="str">
        <f t="shared" si="10"/>
        <v/>
      </c>
      <c r="L60" s="129" t="str">
        <f t="shared" si="10"/>
        <v/>
      </c>
      <c r="M60" s="129" t="str">
        <f t="shared" si="10"/>
        <v/>
      </c>
      <c r="N60" s="129" t="str">
        <f t="shared" si="10"/>
        <v/>
      </c>
    </row>
    <row r="61" spans="1:14" ht="26" x14ac:dyDescent="0.3">
      <c r="A61" s="43" t="s">
        <v>199</v>
      </c>
      <c r="B61" s="129" t="str">
        <f>IF(ISERROR('1C-Analiza_fin_extinsa'!B21/'1C-Analiza_fin_extinsa'!B20),"",'1C-Analiza_fin_extinsa'!B21/'1C-Analiza_fin_extinsa'!B20)</f>
        <v/>
      </c>
      <c r="C61" s="129" t="str">
        <f>IF(ISERROR('1C-Analiza_fin_extinsa'!C21/'1C-Analiza_fin_extinsa'!C20),"",'1C-Analiza_fin_extinsa'!C21/'1C-Analiza_fin_extinsa'!C20)</f>
        <v/>
      </c>
      <c r="D61" s="129" t="str">
        <f>IF(ISERROR('1C-Analiza_fin_extinsa'!D21/'1C-Analiza_fin_extinsa'!D20),"",'1C-Analiza_fin_extinsa'!D21/'1C-Analiza_fin_extinsa'!D20)</f>
        <v/>
      </c>
      <c r="E61" s="129" t="str">
        <f>IF(ISERROR('1C-Analiza_fin_extinsa'!E21/'1C-Analiza_fin_extinsa'!E20),"",'1C-Analiza_fin_extinsa'!E21/'1C-Analiza_fin_extinsa'!E20)</f>
        <v/>
      </c>
      <c r="F61" s="129" t="str">
        <f>IF(ISERROR('1C-Analiza_fin_extinsa'!F21/'1C-Analiza_fin_extinsa'!F20),"",'1C-Analiza_fin_extinsa'!F21/'1C-Analiza_fin_extinsa'!F20)</f>
        <v/>
      </c>
      <c r="G61" s="129" t="str">
        <f>IF(ISERROR('1C-Analiza_fin_extinsa'!G21/'1C-Analiza_fin_extinsa'!G20),"",'1C-Analiza_fin_extinsa'!G21/'1C-Analiza_fin_extinsa'!G20)</f>
        <v/>
      </c>
      <c r="H61" s="129" t="str">
        <f>IF(ISERROR('1C-Analiza_fin_extinsa'!H21/'1C-Analiza_fin_extinsa'!H20),"",'1C-Analiza_fin_extinsa'!H21/'1C-Analiza_fin_extinsa'!H20)</f>
        <v/>
      </c>
      <c r="I61" s="129" t="str">
        <f>IF(ISERROR('1C-Analiza_fin_extinsa'!I21/'1C-Analiza_fin_extinsa'!I20),"",'1C-Analiza_fin_extinsa'!I21/'1C-Analiza_fin_extinsa'!I20)</f>
        <v/>
      </c>
      <c r="J61" s="129" t="str">
        <f>IF(ISERROR('1C-Analiza_fin_extinsa'!J21/'1C-Analiza_fin_extinsa'!J20),"",'1C-Analiza_fin_extinsa'!J21/'1C-Analiza_fin_extinsa'!J20)</f>
        <v/>
      </c>
      <c r="K61" s="129" t="str">
        <f>IF(ISERROR('1C-Analiza_fin_extinsa'!K21/'1C-Analiza_fin_extinsa'!K20),"",'1C-Analiza_fin_extinsa'!K21/'1C-Analiza_fin_extinsa'!K20)</f>
        <v/>
      </c>
      <c r="L61" s="129" t="str">
        <f>IF(ISERROR('1C-Analiza_fin_extinsa'!L21/'1C-Analiza_fin_extinsa'!L20),"",'1C-Analiza_fin_extinsa'!L21/'1C-Analiza_fin_extinsa'!L20)</f>
        <v/>
      </c>
      <c r="M61" s="129" t="str">
        <f>IF(ISERROR('1C-Analiza_fin_extinsa'!M21/'1C-Analiza_fin_extinsa'!M20),"",'1C-Analiza_fin_extinsa'!M21/'1C-Analiza_fin_extinsa'!M20)</f>
        <v/>
      </c>
      <c r="N61" s="129" t="str">
        <f>IF(ISERROR('1C-Analiza_fin_extinsa'!N21/'1C-Analiza_fin_extinsa'!N20),"",'1C-Analiza_fin_extinsa'!N21/'1C-Analiza_fin_extinsa'!N20)</f>
        <v/>
      </c>
    </row>
    <row r="62" spans="1:14" ht="39" x14ac:dyDescent="0.3">
      <c r="A62" s="5" t="s">
        <v>237</v>
      </c>
      <c r="B62" s="125" t="str">
        <f>IF(B52&lt;0,"nu se calculeaza",IF(ISERROR(('1C-Analiza_fin_extinsa'!B49-'1C-Analiza_fin_extinsa'!B45)/('1C-Analiza_fin_extinsa'!B20+'1C-Analiza_fin_extinsa'!B16)),"",('1C-Analiza_fin_extinsa'!B49-'1C-Analiza_fin_extinsa'!B45)/('1C-Analiza_fin_extinsa'!B20+'1C-Analiza_fin_extinsa'!B16)))</f>
        <v/>
      </c>
      <c r="C62" s="125" t="str">
        <f>IF(C52&lt;0,"nu se calculeaza",IF(ISERROR(('1C-Analiza_fin_extinsa'!C49-'1C-Analiza_fin_extinsa'!C45)/('1C-Analiza_fin_extinsa'!C20+'1C-Analiza_fin_extinsa'!C16)),"",('1C-Analiza_fin_extinsa'!C49-'1C-Analiza_fin_extinsa'!C45)/('1C-Analiza_fin_extinsa'!C20+'1C-Analiza_fin_extinsa'!C16)))</f>
        <v/>
      </c>
      <c r="D62" s="125" t="str">
        <f>IF(D52&lt;0,"nu se calculeaza",IF(ISERROR(('1C-Analiza_fin_extinsa'!D49-'1C-Analiza_fin_extinsa'!D45)/('1C-Analiza_fin_extinsa'!D20+'1C-Analiza_fin_extinsa'!D16)),"",('1C-Analiza_fin_extinsa'!D49-'1C-Analiza_fin_extinsa'!D45)/('1C-Analiza_fin_extinsa'!D20+'1C-Analiza_fin_extinsa'!D16)))</f>
        <v/>
      </c>
      <c r="E62" s="125" t="str">
        <f>IF(E52&lt;0,"nu se calculeaza",IF(ISERROR(('1C-Analiza_fin_extinsa'!E49-'1C-Analiza_fin_extinsa'!E45)/('1C-Analiza_fin_extinsa'!E20+'1C-Analiza_fin_extinsa'!E16)),"",('1C-Analiza_fin_extinsa'!E49-'1C-Analiza_fin_extinsa'!E45)/('1C-Analiza_fin_extinsa'!E20+'1C-Analiza_fin_extinsa'!E16)))</f>
        <v/>
      </c>
      <c r="F62" s="125" t="str">
        <f>IF(F52&lt;0,"nu se calculeaza",IF(ISERROR(('1C-Analiza_fin_extinsa'!F49-'1C-Analiza_fin_extinsa'!F45)/('1C-Analiza_fin_extinsa'!F20+'1C-Analiza_fin_extinsa'!F16)),"",('1C-Analiza_fin_extinsa'!F49-'1C-Analiza_fin_extinsa'!F45)/('1C-Analiza_fin_extinsa'!F20+'1C-Analiza_fin_extinsa'!F16)))</f>
        <v/>
      </c>
      <c r="G62" s="125" t="str">
        <f>IF(G52&lt;0,"nu se calculeaza",IF(ISERROR(('1C-Analiza_fin_extinsa'!G49-'1C-Analiza_fin_extinsa'!G45)/('1C-Analiza_fin_extinsa'!G20+'1C-Analiza_fin_extinsa'!G16)),"",('1C-Analiza_fin_extinsa'!G49-'1C-Analiza_fin_extinsa'!G45)/('1C-Analiza_fin_extinsa'!G20+'1C-Analiza_fin_extinsa'!G16)))</f>
        <v/>
      </c>
      <c r="H62" s="125" t="str">
        <f>IF(H52&lt;0,"nu se calculeaza",IF(ISERROR(('1C-Analiza_fin_extinsa'!H49-'1C-Analiza_fin_extinsa'!H45)/('1C-Analiza_fin_extinsa'!H20+'1C-Analiza_fin_extinsa'!H16)),"",('1C-Analiza_fin_extinsa'!H49-'1C-Analiza_fin_extinsa'!H45)/('1C-Analiza_fin_extinsa'!H20+'1C-Analiza_fin_extinsa'!H16)))</f>
        <v/>
      </c>
      <c r="I62" s="125" t="str">
        <f>IF(I52&lt;0,"nu se calculeaza",IF(ISERROR(('1C-Analiza_fin_extinsa'!I49-'1C-Analiza_fin_extinsa'!I45)/('1C-Analiza_fin_extinsa'!I20+'1C-Analiza_fin_extinsa'!I16)),"",('1C-Analiza_fin_extinsa'!I49-'1C-Analiza_fin_extinsa'!I45)/('1C-Analiza_fin_extinsa'!I20+'1C-Analiza_fin_extinsa'!I16)))</f>
        <v/>
      </c>
      <c r="J62" s="125" t="str">
        <f>IF(J52&lt;0,"nu se calculeaza",IF(ISERROR(('1C-Analiza_fin_extinsa'!J49-'1C-Analiza_fin_extinsa'!J45)/('1C-Analiza_fin_extinsa'!J20+'1C-Analiza_fin_extinsa'!J16)),"",('1C-Analiza_fin_extinsa'!J49-'1C-Analiza_fin_extinsa'!J45)/('1C-Analiza_fin_extinsa'!J20+'1C-Analiza_fin_extinsa'!J16)))</f>
        <v/>
      </c>
      <c r="K62" s="125" t="str">
        <f>IF(K52&lt;0,"nu se calculeaza",IF(ISERROR(('1C-Analiza_fin_extinsa'!K49-'1C-Analiza_fin_extinsa'!K45)/('1C-Analiza_fin_extinsa'!K20+'1C-Analiza_fin_extinsa'!K16)),"",('1C-Analiza_fin_extinsa'!K49-'1C-Analiza_fin_extinsa'!K45)/('1C-Analiza_fin_extinsa'!K20+'1C-Analiza_fin_extinsa'!K16)))</f>
        <v/>
      </c>
      <c r="L62" s="125" t="str">
        <f>IF(L52&lt;0,"nu se calculeaza",IF(ISERROR(('1C-Analiza_fin_extinsa'!L49-'1C-Analiza_fin_extinsa'!L45)/('1C-Analiza_fin_extinsa'!L20+'1C-Analiza_fin_extinsa'!L16)),"",('1C-Analiza_fin_extinsa'!L49-'1C-Analiza_fin_extinsa'!L45)/('1C-Analiza_fin_extinsa'!L20+'1C-Analiza_fin_extinsa'!L16)))</f>
        <v/>
      </c>
      <c r="M62" s="125" t="str">
        <f>IF(M52&lt;0,"nu se calculeaza",IF(ISERROR(('1C-Analiza_fin_extinsa'!M49-'1C-Analiza_fin_extinsa'!M45)/('1C-Analiza_fin_extinsa'!M20+'1C-Analiza_fin_extinsa'!M16)),"",('1C-Analiza_fin_extinsa'!M49-'1C-Analiza_fin_extinsa'!M45)/('1C-Analiza_fin_extinsa'!M20+'1C-Analiza_fin_extinsa'!M16)))</f>
        <v/>
      </c>
      <c r="N62" s="125" t="str">
        <f>IF(N52&lt;0,"nu se calculeaza",IF(ISERROR(('1C-Analiza_fin_extinsa'!N49-'1C-Analiza_fin_extinsa'!N45)/('1C-Analiza_fin_extinsa'!N20+'1C-Analiza_fin_extinsa'!N16)),"",('1C-Analiza_fin_extinsa'!N49-'1C-Analiza_fin_extinsa'!N45)/('1C-Analiza_fin_extinsa'!N20+'1C-Analiza_fin_extinsa'!N16)))</f>
        <v/>
      </c>
    </row>
    <row r="63" spans="1:14" ht="52" x14ac:dyDescent="0.3">
      <c r="A63" s="43" t="s">
        <v>236</v>
      </c>
      <c r="B63" s="128"/>
      <c r="C63" s="128"/>
      <c r="D63" s="128"/>
      <c r="E63" s="128"/>
      <c r="F63" s="128"/>
      <c r="G63" s="128"/>
      <c r="H63" s="128"/>
      <c r="I63" s="128"/>
      <c r="J63" s="128"/>
      <c r="K63" s="128"/>
      <c r="L63" s="128"/>
      <c r="M63" s="128"/>
      <c r="N63" s="128"/>
    </row>
    <row r="64" spans="1:14" s="41" customFormat="1" ht="15.5" x14ac:dyDescent="0.3">
      <c r="A64" s="43" t="s">
        <v>200</v>
      </c>
      <c r="B64" s="125" t="str">
        <f>IF(B52&lt;0,"nu se calculeaza",IF(ISERROR(('1C-Analiza_fin_extinsa'!B49-'1C-Analiza_fin_extinsa'!B45)/'1C-Analiza_fin_extinsa'!B25),"",('1C-Analiza_fin_extinsa'!B49-'1C-Analiza_fin_extinsa'!B45)/'1C-Analiza_fin_extinsa'!B25))</f>
        <v/>
      </c>
      <c r="C64" s="125" t="str">
        <f>IF(C52&lt;0,"nu se calculeaza",IF(ISERROR(('1C-Analiza_fin_extinsa'!C49-'1C-Analiza_fin_extinsa'!C45)/'1C-Analiza_fin_extinsa'!C25),"",('1C-Analiza_fin_extinsa'!C49-'1C-Analiza_fin_extinsa'!C45)/'1C-Analiza_fin_extinsa'!C25))</f>
        <v/>
      </c>
      <c r="D64" s="125" t="str">
        <f>IF(D52&lt;0,"nu se calculeaza",IF(ISERROR(('1C-Analiza_fin_extinsa'!D49-'1C-Analiza_fin_extinsa'!D45)/'1C-Analiza_fin_extinsa'!D25),"",('1C-Analiza_fin_extinsa'!D49-'1C-Analiza_fin_extinsa'!D45)/'1C-Analiza_fin_extinsa'!D25))</f>
        <v/>
      </c>
      <c r="E64" s="125" t="str">
        <f>IF(E52&lt;0,"nu se calculeaza",IF(ISERROR(('1C-Analiza_fin_extinsa'!E49-'1C-Analiza_fin_extinsa'!E45)/'1C-Analiza_fin_extinsa'!E25),"",('1C-Analiza_fin_extinsa'!E49-'1C-Analiza_fin_extinsa'!E45)/'1C-Analiza_fin_extinsa'!E25))</f>
        <v/>
      </c>
      <c r="F64" s="125" t="str">
        <f>IF(F52&lt;0,"nu se calculeaza",IF(ISERROR(('1C-Analiza_fin_extinsa'!F49-'1C-Analiza_fin_extinsa'!F45)/'1C-Analiza_fin_extinsa'!F25),"",('1C-Analiza_fin_extinsa'!F49-'1C-Analiza_fin_extinsa'!F45)/'1C-Analiza_fin_extinsa'!F25))</f>
        <v/>
      </c>
      <c r="G64" s="125" t="str">
        <f>IF(G52&lt;0,"nu se calculeaza",IF(ISERROR(('1C-Analiza_fin_extinsa'!G49-'1C-Analiza_fin_extinsa'!G45)/'1C-Analiza_fin_extinsa'!G25),"",('1C-Analiza_fin_extinsa'!G49-'1C-Analiza_fin_extinsa'!G45)/'1C-Analiza_fin_extinsa'!G25))</f>
        <v/>
      </c>
      <c r="H64" s="125" t="str">
        <f>IF(H52&lt;0,"nu se calculeaza",IF(ISERROR(('1C-Analiza_fin_extinsa'!H49-'1C-Analiza_fin_extinsa'!H45)/'1C-Analiza_fin_extinsa'!H25),"",('1C-Analiza_fin_extinsa'!H49-'1C-Analiza_fin_extinsa'!H45)/'1C-Analiza_fin_extinsa'!H25))</f>
        <v/>
      </c>
      <c r="I64" s="125" t="str">
        <f>IF(I52&lt;0,"nu se calculeaza",IF(ISERROR(('1C-Analiza_fin_extinsa'!I49-'1C-Analiza_fin_extinsa'!I45)/'1C-Analiza_fin_extinsa'!I25),"",('1C-Analiza_fin_extinsa'!I49-'1C-Analiza_fin_extinsa'!I45)/'1C-Analiza_fin_extinsa'!I25))</f>
        <v/>
      </c>
      <c r="J64" s="125" t="str">
        <f>IF(J52&lt;0,"nu se calculeaza",IF(ISERROR(('1C-Analiza_fin_extinsa'!J49-'1C-Analiza_fin_extinsa'!J45)/'1C-Analiza_fin_extinsa'!J25),"",('1C-Analiza_fin_extinsa'!J49-'1C-Analiza_fin_extinsa'!J45)/'1C-Analiza_fin_extinsa'!J25))</f>
        <v/>
      </c>
      <c r="K64" s="125" t="str">
        <f>IF(K52&lt;0,"nu se calculeaza",IF(ISERROR(('1C-Analiza_fin_extinsa'!K49-'1C-Analiza_fin_extinsa'!K45)/'1C-Analiza_fin_extinsa'!K25),"",('1C-Analiza_fin_extinsa'!K49-'1C-Analiza_fin_extinsa'!K45)/'1C-Analiza_fin_extinsa'!K25))</f>
        <v/>
      </c>
      <c r="L64" s="125" t="str">
        <f>IF(L52&lt;0,"nu se calculeaza",IF(ISERROR(('1C-Analiza_fin_extinsa'!L49-'1C-Analiza_fin_extinsa'!L45)/'1C-Analiza_fin_extinsa'!L25),"",('1C-Analiza_fin_extinsa'!L49-'1C-Analiza_fin_extinsa'!L45)/'1C-Analiza_fin_extinsa'!L25))</f>
        <v/>
      </c>
      <c r="M64" s="125" t="str">
        <f>IF(M52&lt;0,"nu se calculeaza",IF(ISERROR(('1C-Analiza_fin_extinsa'!M49-'1C-Analiza_fin_extinsa'!M45)/'1C-Analiza_fin_extinsa'!M25),"",('1C-Analiza_fin_extinsa'!M49-'1C-Analiza_fin_extinsa'!M45)/'1C-Analiza_fin_extinsa'!M25))</f>
        <v/>
      </c>
      <c r="N64" s="125" t="str">
        <f>IF(N52&lt;0,"nu se calculeaza",IF(ISERROR(('1C-Analiza_fin_extinsa'!N49-'1C-Analiza_fin_extinsa'!N45)/'1C-Analiza_fin_extinsa'!N25),"",('1C-Analiza_fin_extinsa'!N49-'1C-Analiza_fin_extinsa'!N45)/'1C-Analiza_fin_extinsa'!N25))</f>
        <v/>
      </c>
    </row>
    <row r="65" spans="1:14" x14ac:dyDescent="0.3">
      <c r="A65" s="43" t="s">
        <v>196</v>
      </c>
      <c r="B65" s="129" t="str">
        <f>B56</f>
        <v/>
      </c>
      <c r="C65" s="129" t="str">
        <f t="shared" ref="C65:D65" si="11">C56</f>
        <v/>
      </c>
      <c r="D65" s="129" t="str">
        <f t="shared" si="11"/>
        <v/>
      </c>
      <c r="E65" s="129" t="str">
        <f t="shared" ref="E65:N65" si="12">E56</f>
        <v/>
      </c>
      <c r="F65" s="129" t="str">
        <f t="shared" si="12"/>
        <v/>
      </c>
      <c r="G65" s="129" t="str">
        <f t="shared" si="12"/>
        <v/>
      </c>
      <c r="H65" s="129" t="str">
        <f t="shared" si="12"/>
        <v/>
      </c>
      <c r="I65" s="129" t="str">
        <f t="shared" si="12"/>
        <v/>
      </c>
      <c r="J65" s="129" t="str">
        <f t="shared" si="12"/>
        <v/>
      </c>
      <c r="K65" s="129" t="str">
        <f t="shared" si="12"/>
        <v/>
      </c>
      <c r="L65" s="129" t="str">
        <f t="shared" si="12"/>
        <v/>
      </c>
      <c r="M65" s="129" t="str">
        <f t="shared" si="12"/>
        <v/>
      </c>
      <c r="N65" s="129" t="str">
        <f t="shared" si="12"/>
        <v/>
      </c>
    </row>
    <row r="66" spans="1:14" ht="26" x14ac:dyDescent="0.3">
      <c r="A66" s="43" t="s">
        <v>201</v>
      </c>
      <c r="B66" s="129" t="str">
        <f>IF(ISERROR(('1C-Analiza_fin_extinsa'!B21/('1C-Analiza_fin_extinsa'!B20+'1C-Analiza_fin_extinsa'!B16))),"",('1C-Analiza_fin_extinsa'!B21/('1C-Analiza_fin_extinsa'!B20+'1C-Analiza_fin_extinsa'!B16)))</f>
        <v/>
      </c>
      <c r="C66" s="129" t="str">
        <f>IF(ISERROR(('1C-Analiza_fin_extinsa'!C21/('1C-Analiza_fin_extinsa'!C20+'1C-Analiza_fin_extinsa'!C16))),"",('1C-Analiza_fin_extinsa'!C21/('1C-Analiza_fin_extinsa'!C20+'1C-Analiza_fin_extinsa'!C16)))</f>
        <v/>
      </c>
      <c r="D66" s="129" t="str">
        <f>IF(ISERROR(('1C-Analiza_fin_extinsa'!D21/('1C-Analiza_fin_extinsa'!D20+'1C-Analiza_fin_extinsa'!D16))),"",('1C-Analiza_fin_extinsa'!D21/('1C-Analiza_fin_extinsa'!D20+'1C-Analiza_fin_extinsa'!D16)))</f>
        <v/>
      </c>
      <c r="E66" s="129" t="str">
        <f>IF(ISERROR(('1C-Analiza_fin_extinsa'!E21/('1C-Analiza_fin_extinsa'!E20+'1C-Analiza_fin_extinsa'!E16))),"",('1C-Analiza_fin_extinsa'!E21/('1C-Analiza_fin_extinsa'!E20+'1C-Analiza_fin_extinsa'!E16)))</f>
        <v/>
      </c>
      <c r="F66" s="129" t="str">
        <f>IF(ISERROR(('1C-Analiza_fin_extinsa'!F21/('1C-Analiza_fin_extinsa'!F20+'1C-Analiza_fin_extinsa'!F16))),"",('1C-Analiza_fin_extinsa'!F21/('1C-Analiza_fin_extinsa'!F20+'1C-Analiza_fin_extinsa'!F16)))</f>
        <v/>
      </c>
      <c r="G66" s="129" t="str">
        <f>IF(ISERROR(('1C-Analiza_fin_extinsa'!G21/('1C-Analiza_fin_extinsa'!G20+'1C-Analiza_fin_extinsa'!G16))),"",('1C-Analiza_fin_extinsa'!G21/('1C-Analiza_fin_extinsa'!G20+'1C-Analiza_fin_extinsa'!G16)))</f>
        <v/>
      </c>
      <c r="H66" s="129" t="str">
        <f>IF(ISERROR(('1C-Analiza_fin_extinsa'!H21/('1C-Analiza_fin_extinsa'!H20+'1C-Analiza_fin_extinsa'!H16))),"",('1C-Analiza_fin_extinsa'!H21/('1C-Analiza_fin_extinsa'!H20+'1C-Analiza_fin_extinsa'!H16)))</f>
        <v/>
      </c>
      <c r="I66" s="129" t="str">
        <f>IF(ISERROR(('1C-Analiza_fin_extinsa'!I21/('1C-Analiza_fin_extinsa'!I20+'1C-Analiza_fin_extinsa'!I16))),"",('1C-Analiza_fin_extinsa'!I21/('1C-Analiza_fin_extinsa'!I20+'1C-Analiza_fin_extinsa'!I16)))</f>
        <v/>
      </c>
      <c r="J66" s="129" t="str">
        <f>IF(ISERROR(('1C-Analiza_fin_extinsa'!J21/('1C-Analiza_fin_extinsa'!J20+'1C-Analiza_fin_extinsa'!J16))),"",('1C-Analiza_fin_extinsa'!J21/('1C-Analiza_fin_extinsa'!J20+'1C-Analiza_fin_extinsa'!J16)))</f>
        <v/>
      </c>
      <c r="K66" s="129" t="str">
        <f>IF(ISERROR(('1C-Analiza_fin_extinsa'!K21/('1C-Analiza_fin_extinsa'!K20+'1C-Analiza_fin_extinsa'!K16))),"",('1C-Analiza_fin_extinsa'!K21/('1C-Analiza_fin_extinsa'!K20+'1C-Analiza_fin_extinsa'!K16)))</f>
        <v/>
      </c>
      <c r="L66" s="129" t="str">
        <f>IF(ISERROR(('1C-Analiza_fin_extinsa'!L21/('1C-Analiza_fin_extinsa'!L20+'1C-Analiza_fin_extinsa'!L16))),"",('1C-Analiza_fin_extinsa'!L21/('1C-Analiza_fin_extinsa'!L20+'1C-Analiza_fin_extinsa'!L16)))</f>
        <v/>
      </c>
      <c r="M66" s="129" t="str">
        <f>IF(ISERROR(('1C-Analiza_fin_extinsa'!M21/('1C-Analiza_fin_extinsa'!M20+'1C-Analiza_fin_extinsa'!M16))),"",('1C-Analiza_fin_extinsa'!M21/('1C-Analiza_fin_extinsa'!M20+'1C-Analiza_fin_extinsa'!M16)))</f>
        <v/>
      </c>
      <c r="N66" s="129" t="str">
        <f>IF(ISERROR(('1C-Analiza_fin_extinsa'!N21/('1C-Analiza_fin_extinsa'!N20+'1C-Analiza_fin_extinsa'!N16))),"",('1C-Analiza_fin_extinsa'!N21/('1C-Analiza_fin_extinsa'!N20+'1C-Analiza_fin_extinsa'!N16)))</f>
        <v/>
      </c>
    </row>
    <row r="67" spans="1:14" x14ac:dyDescent="0.3">
      <c r="A67" s="5" t="s">
        <v>202</v>
      </c>
      <c r="B67" s="130" t="str">
        <f>IF(ISERROR(B57-B62),"",B57-B62)</f>
        <v/>
      </c>
      <c r="C67" s="130" t="str">
        <f t="shared" ref="C67:N67" si="13">IF(ISERROR(C57-C62),"",C57-C62)</f>
        <v/>
      </c>
      <c r="D67" s="130" t="str">
        <f t="shared" si="13"/>
        <v/>
      </c>
      <c r="E67" s="130" t="str">
        <f t="shared" si="13"/>
        <v/>
      </c>
      <c r="F67" s="130" t="str">
        <f t="shared" si="13"/>
        <v/>
      </c>
      <c r="G67" s="130" t="str">
        <f t="shared" si="13"/>
        <v/>
      </c>
      <c r="H67" s="130" t="str">
        <f t="shared" si="13"/>
        <v/>
      </c>
      <c r="I67" s="130" t="str">
        <f t="shared" si="13"/>
        <v/>
      </c>
      <c r="J67" s="130" t="str">
        <f t="shared" si="13"/>
        <v/>
      </c>
      <c r="K67" s="130" t="str">
        <f t="shared" si="13"/>
        <v/>
      </c>
      <c r="L67" s="130" t="str">
        <f t="shared" si="13"/>
        <v/>
      </c>
      <c r="M67" s="130" t="str">
        <f t="shared" si="13"/>
        <v/>
      </c>
      <c r="N67" s="130" t="str">
        <f t="shared" si="13"/>
        <v/>
      </c>
    </row>
    <row r="68" spans="1:14" s="41" customFormat="1" ht="15.5" x14ac:dyDescent="0.3">
      <c r="A68" s="16"/>
      <c r="B68" s="131"/>
      <c r="C68" s="131"/>
      <c r="D68" s="131"/>
      <c r="E68" s="132"/>
      <c r="F68" s="132"/>
      <c r="G68" s="132"/>
      <c r="H68" s="132"/>
      <c r="I68" s="132"/>
      <c r="J68" s="132"/>
      <c r="K68" s="132"/>
      <c r="L68" s="132"/>
      <c r="M68" s="132"/>
      <c r="N68" s="132"/>
    </row>
    <row r="69" spans="1:14" x14ac:dyDescent="0.3">
      <c r="A69" s="5" t="s">
        <v>102</v>
      </c>
      <c r="B69" s="113" t="str">
        <f>'1A-Bilant'!B5</f>
        <v>N-2</v>
      </c>
      <c r="C69" s="113" t="str">
        <f>'1A-Bilant'!C5</f>
        <v>N-1</v>
      </c>
      <c r="D69" s="113" t="str">
        <f>'1A-Bilant'!D5</f>
        <v>N</v>
      </c>
      <c r="E69" s="113">
        <f>'1A-Bilant'!E5</f>
        <v>1</v>
      </c>
      <c r="F69" s="113">
        <f>'1A-Bilant'!F5</f>
        <v>2</v>
      </c>
      <c r="G69" s="113">
        <f>'1A-Bilant'!G5</f>
        <v>3</v>
      </c>
      <c r="H69" s="113">
        <f>'1A-Bilant'!H5</f>
        <v>4</v>
      </c>
      <c r="I69" s="113">
        <f>'1A-Bilant'!I5</f>
        <v>5</v>
      </c>
      <c r="J69" s="113">
        <f>'1A-Bilant'!J5</f>
        <v>6</v>
      </c>
      <c r="K69" s="113">
        <f>'1A-Bilant'!K5</f>
        <v>7</v>
      </c>
      <c r="L69" s="113">
        <f>'1A-Bilant'!L5</f>
        <v>8</v>
      </c>
      <c r="M69" s="113">
        <f>'1A-Bilant'!M5</f>
        <v>9</v>
      </c>
      <c r="N69" s="113">
        <f>'1A-Bilant'!N5</f>
        <v>10</v>
      </c>
    </row>
    <row r="70" spans="1:14" ht="26" x14ac:dyDescent="0.3">
      <c r="A70" s="43" t="s">
        <v>203</v>
      </c>
      <c r="B70" s="133" t="str">
        <f>IF(ISERROR(('1C-Analiza_fin_extinsa'!B21*360)/'1C-Analiza_fin_extinsa'!B25),"",('1C-Analiza_fin_extinsa'!B21*360)/'1C-Analiza_fin_extinsa'!B25)</f>
        <v/>
      </c>
      <c r="C70" s="133" t="str">
        <f>IF(ISERROR(('1C-Analiza_fin_extinsa'!C21*360)/'1C-Analiza_fin_extinsa'!C25),"",('1C-Analiza_fin_extinsa'!C21*360)/'1C-Analiza_fin_extinsa'!C25)</f>
        <v/>
      </c>
      <c r="D70" s="133" t="str">
        <f>IF(ISERROR(('1C-Analiza_fin_extinsa'!D21*360)/'1C-Analiza_fin_extinsa'!D25),"",('1C-Analiza_fin_extinsa'!D21*360)/'1C-Analiza_fin_extinsa'!D25)</f>
        <v/>
      </c>
      <c r="E70" s="133" t="str">
        <f>IF(ISERROR(('1C-Analiza_fin_extinsa'!E21*360)/'1C-Analiza_fin_extinsa'!E25),"",('1C-Analiza_fin_extinsa'!E21*360)/'1C-Analiza_fin_extinsa'!E25)</f>
        <v/>
      </c>
      <c r="F70" s="133" t="str">
        <f>IF(ISERROR(('1C-Analiza_fin_extinsa'!F21*360)/'1C-Analiza_fin_extinsa'!F25),"",('1C-Analiza_fin_extinsa'!F21*360)/'1C-Analiza_fin_extinsa'!F25)</f>
        <v/>
      </c>
      <c r="G70" s="133" t="str">
        <f>IF(ISERROR(('1C-Analiza_fin_extinsa'!G21*360)/'1C-Analiza_fin_extinsa'!G25),"",('1C-Analiza_fin_extinsa'!G21*360)/'1C-Analiza_fin_extinsa'!G25)</f>
        <v/>
      </c>
      <c r="H70" s="133" t="str">
        <f>IF(ISERROR(('1C-Analiza_fin_extinsa'!H21*360)/'1C-Analiza_fin_extinsa'!H25),"",('1C-Analiza_fin_extinsa'!H21*360)/'1C-Analiza_fin_extinsa'!H25)</f>
        <v/>
      </c>
      <c r="I70" s="133" t="str">
        <f>IF(ISERROR(('1C-Analiza_fin_extinsa'!I21*360)/'1C-Analiza_fin_extinsa'!I25),"",('1C-Analiza_fin_extinsa'!I21*360)/'1C-Analiza_fin_extinsa'!I25)</f>
        <v/>
      </c>
      <c r="J70" s="133" t="str">
        <f>IF(ISERROR(('1C-Analiza_fin_extinsa'!J21*360)/'1C-Analiza_fin_extinsa'!J25),"",('1C-Analiza_fin_extinsa'!J21*360)/'1C-Analiza_fin_extinsa'!J25)</f>
        <v/>
      </c>
      <c r="K70" s="133" t="str">
        <f>IF(ISERROR(('1C-Analiza_fin_extinsa'!K21*360)/'1C-Analiza_fin_extinsa'!K25),"",('1C-Analiza_fin_extinsa'!K21*360)/'1C-Analiza_fin_extinsa'!K25)</f>
        <v/>
      </c>
      <c r="L70" s="133" t="str">
        <f>IF(ISERROR(('1C-Analiza_fin_extinsa'!L21*360)/'1C-Analiza_fin_extinsa'!L25),"",('1C-Analiza_fin_extinsa'!L21*360)/'1C-Analiza_fin_extinsa'!L25)</f>
        <v/>
      </c>
      <c r="M70" s="133" t="str">
        <f>IF(ISERROR(('1C-Analiza_fin_extinsa'!M21*360)/'1C-Analiza_fin_extinsa'!M25),"",('1C-Analiza_fin_extinsa'!M21*360)/'1C-Analiza_fin_extinsa'!M25)</f>
        <v/>
      </c>
      <c r="N70" s="133" t="str">
        <f>IF(ISERROR(('1C-Analiza_fin_extinsa'!N21*360)/'1C-Analiza_fin_extinsa'!N25),"",('1C-Analiza_fin_extinsa'!N21*360)/'1C-Analiza_fin_extinsa'!N25)</f>
        <v/>
      </c>
    </row>
    <row r="71" spans="1:14" s="41" customFormat="1" ht="26" x14ac:dyDescent="0.3">
      <c r="A71" s="43" t="s">
        <v>204</v>
      </c>
      <c r="B71" s="133" t="str">
        <f>IF(ISERROR(('1C-Analiza_fin_extinsa'!B4*360)/'1C-Analiza_fin_extinsa'!B25),"",('1C-Analiza_fin_extinsa'!B4*360)/'1C-Analiza_fin_extinsa'!B25)</f>
        <v/>
      </c>
      <c r="C71" s="133" t="str">
        <f>IF(ISERROR(('1C-Analiza_fin_extinsa'!C4*360)/'1C-Analiza_fin_extinsa'!C25),"",('1C-Analiza_fin_extinsa'!C4*360)/'1C-Analiza_fin_extinsa'!C25)</f>
        <v/>
      </c>
      <c r="D71" s="133" t="str">
        <f>IF(ISERROR(('1C-Analiza_fin_extinsa'!D4*360)/'1C-Analiza_fin_extinsa'!D25),"",('1C-Analiza_fin_extinsa'!D4*360)/'1C-Analiza_fin_extinsa'!D25)</f>
        <v/>
      </c>
      <c r="E71" s="133" t="str">
        <f>IF(ISERROR(('1C-Analiza_fin_extinsa'!E4*360)/'1C-Analiza_fin_extinsa'!E25),"",('1C-Analiza_fin_extinsa'!E4*360)/'1C-Analiza_fin_extinsa'!E25)</f>
        <v/>
      </c>
      <c r="F71" s="133" t="str">
        <f>IF(ISERROR(('1C-Analiza_fin_extinsa'!F4*360)/'1C-Analiza_fin_extinsa'!F25),"",('1C-Analiza_fin_extinsa'!F4*360)/'1C-Analiza_fin_extinsa'!F25)</f>
        <v/>
      </c>
      <c r="G71" s="133" t="str">
        <f>IF(ISERROR(('1C-Analiza_fin_extinsa'!G4*360)/'1C-Analiza_fin_extinsa'!G25),"",('1C-Analiza_fin_extinsa'!G4*360)/'1C-Analiza_fin_extinsa'!G25)</f>
        <v/>
      </c>
      <c r="H71" s="133" t="str">
        <f>IF(ISERROR(('1C-Analiza_fin_extinsa'!H4*360)/'1C-Analiza_fin_extinsa'!H25),"",('1C-Analiza_fin_extinsa'!H4*360)/'1C-Analiza_fin_extinsa'!H25)</f>
        <v/>
      </c>
      <c r="I71" s="133" t="str">
        <f>IF(ISERROR(('1C-Analiza_fin_extinsa'!I4*360)/'1C-Analiza_fin_extinsa'!I25),"",('1C-Analiza_fin_extinsa'!I4*360)/'1C-Analiza_fin_extinsa'!I25)</f>
        <v/>
      </c>
      <c r="J71" s="133" t="str">
        <f>IF(ISERROR(('1C-Analiza_fin_extinsa'!J4*360)/'1C-Analiza_fin_extinsa'!J25),"",('1C-Analiza_fin_extinsa'!J4*360)/'1C-Analiza_fin_extinsa'!J25)</f>
        <v/>
      </c>
      <c r="K71" s="133" t="str">
        <f>IF(ISERROR(('1C-Analiza_fin_extinsa'!K4*360)/'1C-Analiza_fin_extinsa'!K25),"",('1C-Analiza_fin_extinsa'!K4*360)/'1C-Analiza_fin_extinsa'!K25)</f>
        <v/>
      </c>
      <c r="L71" s="133" t="str">
        <f>IF(ISERROR(('1C-Analiza_fin_extinsa'!L4*360)/'1C-Analiza_fin_extinsa'!L25),"",('1C-Analiza_fin_extinsa'!L4*360)/'1C-Analiza_fin_extinsa'!L25)</f>
        <v/>
      </c>
      <c r="M71" s="133" t="str">
        <f>IF(ISERROR(('1C-Analiza_fin_extinsa'!M4*360)/'1C-Analiza_fin_extinsa'!M25),"",('1C-Analiza_fin_extinsa'!M4*360)/'1C-Analiza_fin_extinsa'!M25)</f>
        <v/>
      </c>
      <c r="N71" s="133" t="str">
        <f>IF(ISERROR(('1C-Analiza_fin_extinsa'!N4*360)/'1C-Analiza_fin_extinsa'!N25),"",('1C-Analiza_fin_extinsa'!N4*360)/'1C-Analiza_fin_extinsa'!N25)</f>
        <v/>
      </c>
    </row>
    <row r="72" spans="1:14" ht="26" x14ac:dyDescent="0.3">
      <c r="A72" s="43" t="s">
        <v>205</v>
      </c>
      <c r="B72" s="133" t="str">
        <f>IF(ISERROR(('1C-Analiza_fin_extinsa'!B5*360)/'1C-Analiza_fin_extinsa'!B25),"",('1C-Analiza_fin_extinsa'!B5*360)/'1C-Analiza_fin_extinsa'!B25)</f>
        <v/>
      </c>
      <c r="C72" s="133" t="str">
        <f>IF(ISERROR(('1C-Analiza_fin_extinsa'!C5*360)/'1C-Analiza_fin_extinsa'!C25),"",('1C-Analiza_fin_extinsa'!C5*360)/'1C-Analiza_fin_extinsa'!C25)</f>
        <v/>
      </c>
      <c r="D72" s="133" t="str">
        <f>IF(ISERROR(('1C-Analiza_fin_extinsa'!D5*360)/'1C-Analiza_fin_extinsa'!D25),"",('1C-Analiza_fin_extinsa'!D5*360)/'1C-Analiza_fin_extinsa'!D25)</f>
        <v/>
      </c>
      <c r="E72" s="133" t="str">
        <f>IF(ISERROR(('1C-Analiza_fin_extinsa'!E5*360)/'1C-Analiza_fin_extinsa'!E25),"",('1C-Analiza_fin_extinsa'!E5*360)/'1C-Analiza_fin_extinsa'!E25)</f>
        <v/>
      </c>
      <c r="F72" s="133" t="str">
        <f>IF(ISERROR(('1C-Analiza_fin_extinsa'!F5*360)/'1C-Analiza_fin_extinsa'!F25),"",('1C-Analiza_fin_extinsa'!F5*360)/'1C-Analiza_fin_extinsa'!F25)</f>
        <v/>
      </c>
      <c r="G72" s="133" t="str">
        <f>IF(ISERROR(('1C-Analiza_fin_extinsa'!G5*360)/'1C-Analiza_fin_extinsa'!G25),"",('1C-Analiza_fin_extinsa'!G5*360)/'1C-Analiza_fin_extinsa'!G25)</f>
        <v/>
      </c>
      <c r="H72" s="133" t="str">
        <f>IF(ISERROR(('1C-Analiza_fin_extinsa'!H5*360)/'1C-Analiza_fin_extinsa'!H25),"",('1C-Analiza_fin_extinsa'!H5*360)/'1C-Analiza_fin_extinsa'!H25)</f>
        <v/>
      </c>
      <c r="I72" s="133" t="str">
        <f>IF(ISERROR(('1C-Analiza_fin_extinsa'!I5*360)/'1C-Analiza_fin_extinsa'!I25),"",('1C-Analiza_fin_extinsa'!I5*360)/'1C-Analiza_fin_extinsa'!I25)</f>
        <v/>
      </c>
      <c r="J72" s="133" t="str">
        <f>IF(ISERROR(('1C-Analiza_fin_extinsa'!J5*360)/'1C-Analiza_fin_extinsa'!J25),"",('1C-Analiza_fin_extinsa'!J5*360)/'1C-Analiza_fin_extinsa'!J25)</f>
        <v/>
      </c>
      <c r="K72" s="133" t="str">
        <f>IF(ISERROR(('1C-Analiza_fin_extinsa'!K5*360)/'1C-Analiza_fin_extinsa'!K25),"",('1C-Analiza_fin_extinsa'!K5*360)/'1C-Analiza_fin_extinsa'!K25)</f>
        <v/>
      </c>
      <c r="L72" s="133" t="str">
        <f>IF(ISERROR(('1C-Analiza_fin_extinsa'!L5*360)/'1C-Analiza_fin_extinsa'!L25),"",('1C-Analiza_fin_extinsa'!L5*360)/'1C-Analiza_fin_extinsa'!L25)</f>
        <v/>
      </c>
      <c r="M72" s="133" t="str">
        <f>IF(ISERROR(('1C-Analiza_fin_extinsa'!M5*360)/'1C-Analiza_fin_extinsa'!M25),"",('1C-Analiza_fin_extinsa'!M5*360)/'1C-Analiza_fin_extinsa'!M25)</f>
        <v/>
      </c>
      <c r="N72" s="133" t="str">
        <f>IF(ISERROR(('1C-Analiza_fin_extinsa'!N5*360)/'1C-Analiza_fin_extinsa'!N25),"",('1C-Analiza_fin_extinsa'!N5*360)/'1C-Analiza_fin_extinsa'!N25)</f>
        <v/>
      </c>
    </row>
    <row r="73" spans="1:14" ht="26" x14ac:dyDescent="0.3">
      <c r="A73" s="43" t="s">
        <v>206</v>
      </c>
      <c r="B73" s="133" t="str">
        <f>IF(ISERROR(('1C-Analiza_fin_extinsa'!B6*360)/'1C-Analiza_fin_extinsa'!B25),"",('1C-Analiza_fin_extinsa'!B6*360)/'1C-Analiza_fin_extinsa'!B25)</f>
        <v/>
      </c>
      <c r="C73" s="133" t="str">
        <f>IF(ISERROR(('1C-Analiza_fin_extinsa'!C6*360)/'1C-Analiza_fin_extinsa'!C25),"",('1C-Analiza_fin_extinsa'!C6*360)/'1C-Analiza_fin_extinsa'!C25)</f>
        <v/>
      </c>
      <c r="D73" s="133" t="str">
        <f>IF(ISERROR(('1C-Analiza_fin_extinsa'!D6*360)/'1C-Analiza_fin_extinsa'!D25),"",('1C-Analiza_fin_extinsa'!D6*360)/'1C-Analiza_fin_extinsa'!D25)</f>
        <v/>
      </c>
      <c r="E73" s="133" t="str">
        <f>IF(ISERROR(('1C-Analiza_fin_extinsa'!E6*360)/'1C-Analiza_fin_extinsa'!E25),"",('1C-Analiza_fin_extinsa'!E6*360)/'1C-Analiza_fin_extinsa'!E25)</f>
        <v/>
      </c>
      <c r="F73" s="133" t="str">
        <f>IF(ISERROR(('1C-Analiza_fin_extinsa'!F6*360)/'1C-Analiza_fin_extinsa'!F25),"",('1C-Analiza_fin_extinsa'!F6*360)/'1C-Analiza_fin_extinsa'!F25)</f>
        <v/>
      </c>
      <c r="G73" s="133" t="str">
        <f>IF(ISERROR(('1C-Analiza_fin_extinsa'!G6*360)/'1C-Analiza_fin_extinsa'!G25),"",('1C-Analiza_fin_extinsa'!G6*360)/'1C-Analiza_fin_extinsa'!G25)</f>
        <v/>
      </c>
      <c r="H73" s="133" t="str">
        <f>IF(ISERROR(('1C-Analiza_fin_extinsa'!H6*360)/'1C-Analiza_fin_extinsa'!H25),"",('1C-Analiza_fin_extinsa'!H6*360)/'1C-Analiza_fin_extinsa'!H25)</f>
        <v/>
      </c>
      <c r="I73" s="133" t="str">
        <f>IF(ISERROR(('1C-Analiza_fin_extinsa'!I6*360)/'1C-Analiza_fin_extinsa'!I25),"",('1C-Analiza_fin_extinsa'!I6*360)/'1C-Analiza_fin_extinsa'!I25)</f>
        <v/>
      </c>
      <c r="J73" s="133" t="str">
        <f>IF(ISERROR(('1C-Analiza_fin_extinsa'!J6*360)/'1C-Analiza_fin_extinsa'!J25),"",('1C-Analiza_fin_extinsa'!J6*360)/'1C-Analiza_fin_extinsa'!J25)</f>
        <v/>
      </c>
      <c r="K73" s="133" t="str">
        <f>IF(ISERROR(('1C-Analiza_fin_extinsa'!K6*360)/'1C-Analiza_fin_extinsa'!K25),"",('1C-Analiza_fin_extinsa'!K6*360)/'1C-Analiza_fin_extinsa'!K25)</f>
        <v/>
      </c>
      <c r="L73" s="133" t="str">
        <f>IF(ISERROR(('1C-Analiza_fin_extinsa'!L6*360)/'1C-Analiza_fin_extinsa'!L25),"",('1C-Analiza_fin_extinsa'!L6*360)/'1C-Analiza_fin_extinsa'!L25)</f>
        <v/>
      </c>
      <c r="M73" s="133" t="str">
        <f>IF(ISERROR(('1C-Analiza_fin_extinsa'!M6*360)/'1C-Analiza_fin_extinsa'!M25),"",('1C-Analiza_fin_extinsa'!M6*360)/'1C-Analiza_fin_extinsa'!M25)</f>
        <v/>
      </c>
      <c r="N73" s="133" t="str">
        <f>IF(ISERROR(('1C-Analiza_fin_extinsa'!N6*360)/'1C-Analiza_fin_extinsa'!N25),"",('1C-Analiza_fin_extinsa'!N6*360)/'1C-Analiza_fin_extinsa'!N25)</f>
        <v/>
      </c>
    </row>
    <row r="74" spans="1:14" ht="26" x14ac:dyDescent="0.3">
      <c r="A74" s="43" t="s">
        <v>207</v>
      </c>
      <c r="B74" s="133" t="str">
        <f>IF(ISERROR(('1C-Analiza_fin_extinsa'!B7*360)/'1C-Analiza_fin_extinsa'!B25),"",('1C-Analiza_fin_extinsa'!B7*360)/'1C-Analiza_fin_extinsa'!B25)</f>
        <v/>
      </c>
      <c r="C74" s="133" t="str">
        <f>IF(ISERROR(('1C-Analiza_fin_extinsa'!C7*360)/'1C-Analiza_fin_extinsa'!C25),"",('1C-Analiza_fin_extinsa'!C7*360)/'1C-Analiza_fin_extinsa'!C25)</f>
        <v/>
      </c>
      <c r="D74" s="133" t="str">
        <f>IF(ISERROR(('1C-Analiza_fin_extinsa'!D7*360)/'1C-Analiza_fin_extinsa'!D25),"",('1C-Analiza_fin_extinsa'!D7*360)/'1C-Analiza_fin_extinsa'!D25)</f>
        <v/>
      </c>
      <c r="E74" s="133" t="str">
        <f>IF(ISERROR(('1C-Analiza_fin_extinsa'!E7*360)/'1C-Analiza_fin_extinsa'!E25),"",('1C-Analiza_fin_extinsa'!E7*360)/'1C-Analiza_fin_extinsa'!E25)</f>
        <v/>
      </c>
      <c r="F74" s="133" t="str">
        <f>IF(ISERROR(('1C-Analiza_fin_extinsa'!F7*360)/'1C-Analiza_fin_extinsa'!F25),"",('1C-Analiza_fin_extinsa'!F7*360)/'1C-Analiza_fin_extinsa'!F25)</f>
        <v/>
      </c>
      <c r="G74" s="133" t="str">
        <f>IF(ISERROR(('1C-Analiza_fin_extinsa'!G7*360)/'1C-Analiza_fin_extinsa'!G25),"",('1C-Analiza_fin_extinsa'!G7*360)/'1C-Analiza_fin_extinsa'!G25)</f>
        <v/>
      </c>
      <c r="H74" s="133" t="str">
        <f>IF(ISERROR(('1C-Analiza_fin_extinsa'!H7*360)/'1C-Analiza_fin_extinsa'!H25),"",('1C-Analiza_fin_extinsa'!H7*360)/'1C-Analiza_fin_extinsa'!H25)</f>
        <v/>
      </c>
      <c r="I74" s="133" t="str">
        <f>IF(ISERROR(('1C-Analiza_fin_extinsa'!I7*360)/'1C-Analiza_fin_extinsa'!I25),"",('1C-Analiza_fin_extinsa'!I7*360)/'1C-Analiza_fin_extinsa'!I25)</f>
        <v/>
      </c>
      <c r="J74" s="133" t="str">
        <f>IF(ISERROR(('1C-Analiza_fin_extinsa'!J7*360)/'1C-Analiza_fin_extinsa'!J25),"",('1C-Analiza_fin_extinsa'!J7*360)/'1C-Analiza_fin_extinsa'!J25)</f>
        <v/>
      </c>
      <c r="K74" s="133" t="str">
        <f>IF(ISERROR(('1C-Analiza_fin_extinsa'!K7*360)/'1C-Analiza_fin_extinsa'!K25),"",('1C-Analiza_fin_extinsa'!K7*360)/'1C-Analiza_fin_extinsa'!K25)</f>
        <v/>
      </c>
      <c r="L74" s="133" t="str">
        <f>IF(ISERROR(('1C-Analiza_fin_extinsa'!L7*360)/'1C-Analiza_fin_extinsa'!L25),"",('1C-Analiza_fin_extinsa'!L7*360)/'1C-Analiza_fin_extinsa'!L25)</f>
        <v/>
      </c>
      <c r="M74" s="133" t="str">
        <f>IF(ISERROR(('1C-Analiza_fin_extinsa'!M7*360)/'1C-Analiza_fin_extinsa'!M25),"",('1C-Analiza_fin_extinsa'!M7*360)/'1C-Analiza_fin_extinsa'!M25)</f>
        <v/>
      </c>
      <c r="N74" s="133" t="str">
        <f>IF(ISERROR(('1C-Analiza_fin_extinsa'!N7*360)/'1C-Analiza_fin_extinsa'!N25),"",('1C-Analiza_fin_extinsa'!N7*360)/'1C-Analiza_fin_extinsa'!N25)</f>
        <v/>
      </c>
    </row>
    <row r="75" spans="1:14" ht="26" x14ac:dyDescent="0.3">
      <c r="A75" s="43" t="s">
        <v>208</v>
      </c>
      <c r="B75" s="133" t="str">
        <f>IF(ISERROR(('1C-Analiza_fin_extinsa'!B13*360)/'1C-Analiza_fin_extinsa'!B25),"",('1C-Analiza_fin_extinsa'!B13*360)/'1C-Analiza_fin_extinsa'!B25)</f>
        <v/>
      </c>
      <c r="C75" s="133" t="str">
        <f>IF(ISERROR(('1C-Analiza_fin_extinsa'!C13*360)/'1C-Analiza_fin_extinsa'!C25),"",('1C-Analiza_fin_extinsa'!C13*360)/'1C-Analiza_fin_extinsa'!C25)</f>
        <v/>
      </c>
      <c r="D75" s="133" t="str">
        <f>IF(ISERROR(('1C-Analiza_fin_extinsa'!D13*360)/'1C-Analiza_fin_extinsa'!D25),"",('1C-Analiza_fin_extinsa'!D13*360)/'1C-Analiza_fin_extinsa'!D25)</f>
        <v/>
      </c>
      <c r="E75" s="133" t="str">
        <f>IF(ISERROR(('1C-Analiza_fin_extinsa'!E13*360)/'1C-Analiza_fin_extinsa'!E25),"",('1C-Analiza_fin_extinsa'!E13*360)/'1C-Analiza_fin_extinsa'!E25)</f>
        <v/>
      </c>
      <c r="F75" s="133" t="str">
        <f>IF(ISERROR(('1C-Analiza_fin_extinsa'!F13*360)/'1C-Analiza_fin_extinsa'!F25),"",('1C-Analiza_fin_extinsa'!F13*360)/'1C-Analiza_fin_extinsa'!F25)</f>
        <v/>
      </c>
      <c r="G75" s="133" t="str">
        <f>IF(ISERROR(('1C-Analiza_fin_extinsa'!G13*360)/'1C-Analiza_fin_extinsa'!G25),"",('1C-Analiza_fin_extinsa'!G13*360)/'1C-Analiza_fin_extinsa'!G25)</f>
        <v/>
      </c>
      <c r="H75" s="133" t="str">
        <f>IF(ISERROR(('1C-Analiza_fin_extinsa'!H13*360)/'1C-Analiza_fin_extinsa'!H25),"",('1C-Analiza_fin_extinsa'!H13*360)/'1C-Analiza_fin_extinsa'!H25)</f>
        <v/>
      </c>
      <c r="I75" s="133" t="str">
        <f>IF(ISERROR(('1C-Analiza_fin_extinsa'!I13*360)/'1C-Analiza_fin_extinsa'!I25),"",('1C-Analiza_fin_extinsa'!I13*360)/'1C-Analiza_fin_extinsa'!I25)</f>
        <v/>
      </c>
      <c r="J75" s="133" t="str">
        <f>IF(ISERROR(('1C-Analiza_fin_extinsa'!J13*360)/'1C-Analiza_fin_extinsa'!J25),"",('1C-Analiza_fin_extinsa'!J13*360)/'1C-Analiza_fin_extinsa'!J25)</f>
        <v/>
      </c>
      <c r="K75" s="133" t="str">
        <f>IF(ISERROR(('1C-Analiza_fin_extinsa'!K13*360)/'1C-Analiza_fin_extinsa'!K25),"",('1C-Analiza_fin_extinsa'!K13*360)/'1C-Analiza_fin_extinsa'!K25)</f>
        <v/>
      </c>
      <c r="L75" s="133" t="str">
        <f>IF(ISERROR(('1C-Analiza_fin_extinsa'!L13*360)/'1C-Analiza_fin_extinsa'!L25),"",('1C-Analiza_fin_extinsa'!L13*360)/'1C-Analiza_fin_extinsa'!L25)</f>
        <v/>
      </c>
      <c r="M75" s="133" t="str">
        <f>IF(ISERROR(('1C-Analiza_fin_extinsa'!M13*360)/'1C-Analiza_fin_extinsa'!M25),"",('1C-Analiza_fin_extinsa'!M13*360)/'1C-Analiza_fin_extinsa'!M25)</f>
        <v/>
      </c>
      <c r="N75" s="133" t="str">
        <f>IF(ISERROR(('1C-Analiza_fin_extinsa'!N13*360)/'1C-Analiza_fin_extinsa'!N25),"",('1C-Analiza_fin_extinsa'!N13*360)/'1C-Analiza_fin_extinsa'!N25)</f>
        <v/>
      </c>
    </row>
    <row r="76" spans="1:14" s="49" customFormat="1" ht="15.5" x14ac:dyDescent="0.3">
      <c r="A76" s="5" t="s">
        <v>103</v>
      </c>
      <c r="B76" s="119" t="str">
        <f>'1A-Bilant'!B5</f>
        <v>N-2</v>
      </c>
      <c r="C76" s="119" t="str">
        <f>'1A-Bilant'!C5</f>
        <v>N-1</v>
      </c>
      <c r="D76" s="119" t="str">
        <f>'1A-Bilant'!D5</f>
        <v>N</v>
      </c>
      <c r="E76" s="120">
        <f>'1A-Bilant'!E5</f>
        <v>1</v>
      </c>
      <c r="F76" s="120">
        <f>'1A-Bilant'!F5</f>
        <v>2</v>
      </c>
      <c r="G76" s="120">
        <f>'1A-Bilant'!G5</f>
        <v>3</v>
      </c>
      <c r="H76" s="120">
        <f>'1A-Bilant'!H5</f>
        <v>4</v>
      </c>
      <c r="I76" s="120">
        <f>'1A-Bilant'!I5</f>
        <v>5</v>
      </c>
      <c r="J76" s="120">
        <f>'1A-Bilant'!J5</f>
        <v>6</v>
      </c>
      <c r="K76" s="120">
        <f>'1A-Bilant'!K5</f>
        <v>7</v>
      </c>
      <c r="L76" s="120">
        <f>'1A-Bilant'!L5</f>
        <v>8</v>
      </c>
      <c r="M76" s="120">
        <f>'1A-Bilant'!M5</f>
        <v>9</v>
      </c>
      <c r="N76" s="120">
        <f>'1A-Bilant'!N5</f>
        <v>10</v>
      </c>
    </row>
    <row r="77" spans="1:14" ht="26" x14ac:dyDescent="0.3">
      <c r="A77" s="43" t="s">
        <v>209</v>
      </c>
      <c r="B77" s="129" t="str">
        <f>IF(ISERROR('1C-Analiza_fin_extinsa'!B25/'1C-Analiza_fin_extinsa'!B21),"",'1C-Analiza_fin_extinsa'!B25/'1C-Analiza_fin_extinsa'!B21)</f>
        <v/>
      </c>
      <c r="C77" s="129" t="str">
        <f>IF(ISERROR('1C-Analiza_fin_extinsa'!C25/'1C-Analiza_fin_extinsa'!C21),"",'1C-Analiza_fin_extinsa'!C25/'1C-Analiza_fin_extinsa'!C21)</f>
        <v/>
      </c>
      <c r="D77" s="129" t="str">
        <f>IF(ISERROR('1C-Analiza_fin_extinsa'!D25/'1C-Analiza_fin_extinsa'!D21),"",'1C-Analiza_fin_extinsa'!D25/'1C-Analiza_fin_extinsa'!D21)</f>
        <v/>
      </c>
      <c r="E77" s="129" t="str">
        <f>IF(ISERROR('1C-Analiza_fin_extinsa'!E25/'1C-Analiza_fin_extinsa'!E21),"",'1C-Analiza_fin_extinsa'!E25/'1C-Analiza_fin_extinsa'!E21)</f>
        <v/>
      </c>
      <c r="F77" s="129" t="str">
        <f>IF(ISERROR('1C-Analiza_fin_extinsa'!F25/'1C-Analiza_fin_extinsa'!F21),"",'1C-Analiza_fin_extinsa'!F25/'1C-Analiza_fin_extinsa'!F21)</f>
        <v/>
      </c>
      <c r="G77" s="129" t="str">
        <f>IF(ISERROR('1C-Analiza_fin_extinsa'!G25/'1C-Analiza_fin_extinsa'!G21),"",'1C-Analiza_fin_extinsa'!G25/'1C-Analiza_fin_extinsa'!G21)</f>
        <v/>
      </c>
      <c r="H77" s="129" t="str">
        <f>IF(ISERROR('1C-Analiza_fin_extinsa'!H25/'1C-Analiza_fin_extinsa'!H21),"",'1C-Analiza_fin_extinsa'!H25/'1C-Analiza_fin_extinsa'!H21)</f>
        <v/>
      </c>
      <c r="I77" s="129" t="str">
        <f>IF(ISERROR('1C-Analiza_fin_extinsa'!I25/'1C-Analiza_fin_extinsa'!I21),"",'1C-Analiza_fin_extinsa'!I25/'1C-Analiza_fin_extinsa'!I21)</f>
        <v/>
      </c>
      <c r="J77" s="129" t="str">
        <f>IF(ISERROR('1C-Analiza_fin_extinsa'!J25/'1C-Analiza_fin_extinsa'!J21),"",'1C-Analiza_fin_extinsa'!J25/'1C-Analiza_fin_extinsa'!J21)</f>
        <v/>
      </c>
      <c r="K77" s="129" t="str">
        <f>IF(ISERROR('1C-Analiza_fin_extinsa'!K25/'1C-Analiza_fin_extinsa'!K21),"",'1C-Analiza_fin_extinsa'!K25/'1C-Analiza_fin_extinsa'!K21)</f>
        <v/>
      </c>
      <c r="L77" s="129" t="str">
        <f>IF(ISERROR('1C-Analiza_fin_extinsa'!L25/'1C-Analiza_fin_extinsa'!L21),"",'1C-Analiza_fin_extinsa'!L25/'1C-Analiza_fin_extinsa'!L21)</f>
        <v/>
      </c>
      <c r="M77" s="129" t="str">
        <f>IF(ISERROR('1C-Analiza_fin_extinsa'!M25/'1C-Analiza_fin_extinsa'!M21),"",'1C-Analiza_fin_extinsa'!M25/'1C-Analiza_fin_extinsa'!M21)</f>
        <v/>
      </c>
      <c r="N77" s="129" t="str">
        <f>IF(ISERROR('1C-Analiza_fin_extinsa'!N25/'1C-Analiza_fin_extinsa'!N21),"",'1C-Analiza_fin_extinsa'!N25/'1C-Analiza_fin_extinsa'!N21)</f>
        <v/>
      </c>
    </row>
    <row r="78" spans="1:14" s="41" customFormat="1" ht="26" x14ac:dyDescent="0.3">
      <c r="A78" s="43" t="s">
        <v>210</v>
      </c>
      <c r="B78" s="129" t="str">
        <f>IF(ISERROR('1C-Analiza_fin_extinsa'!B25/'1C-Analiza_fin_extinsa'!B4),"",'1C-Analiza_fin_extinsa'!B25/'1C-Analiza_fin_extinsa'!B4)</f>
        <v/>
      </c>
      <c r="C78" s="129" t="str">
        <f>IF(ISERROR('1C-Analiza_fin_extinsa'!C25/'1C-Analiza_fin_extinsa'!C4),"",'1C-Analiza_fin_extinsa'!C25/'1C-Analiza_fin_extinsa'!C4)</f>
        <v/>
      </c>
      <c r="D78" s="129" t="str">
        <f>IF(ISERROR('1C-Analiza_fin_extinsa'!D25/'1C-Analiza_fin_extinsa'!D4),"",'1C-Analiza_fin_extinsa'!D25/'1C-Analiza_fin_extinsa'!D4)</f>
        <v/>
      </c>
      <c r="E78" s="129" t="str">
        <f>IF(ISERROR('1C-Analiza_fin_extinsa'!E25/'1C-Analiza_fin_extinsa'!E4),"",'1C-Analiza_fin_extinsa'!E25/'1C-Analiza_fin_extinsa'!E4)</f>
        <v/>
      </c>
      <c r="F78" s="129" t="str">
        <f>IF(ISERROR('1C-Analiza_fin_extinsa'!F25/'1C-Analiza_fin_extinsa'!F4),"",'1C-Analiza_fin_extinsa'!F25/'1C-Analiza_fin_extinsa'!F4)</f>
        <v/>
      </c>
      <c r="G78" s="129" t="str">
        <f>IF(ISERROR('1C-Analiza_fin_extinsa'!G25/'1C-Analiza_fin_extinsa'!G4),"",'1C-Analiza_fin_extinsa'!G25/'1C-Analiza_fin_extinsa'!G4)</f>
        <v/>
      </c>
      <c r="H78" s="129" t="str">
        <f>IF(ISERROR('1C-Analiza_fin_extinsa'!H25/'1C-Analiza_fin_extinsa'!H4),"",'1C-Analiza_fin_extinsa'!H25/'1C-Analiza_fin_extinsa'!H4)</f>
        <v/>
      </c>
      <c r="I78" s="129" t="str">
        <f>IF(ISERROR('1C-Analiza_fin_extinsa'!I25/'1C-Analiza_fin_extinsa'!I4),"",'1C-Analiza_fin_extinsa'!I25/'1C-Analiza_fin_extinsa'!I4)</f>
        <v/>
      </c>
      <c r="J78" s="129" t="str">
        <f>IF(ISERROR('1C-Analiza_fin_extinsa'!J25/'1C-Analiza_fin_extinsa'!J4),"",'1C-Analiza_fin_extinsa'!J25/'1C-Analiza_fin_extinsa'!J4)</f>
        <v/>
      </c>
      <c r="K78" s="129" t="str">
        <f>IF(ISERROR('1C-Analiza_fin_extinsa'!K25/'1C-Analiza_fin_extinsa'!K4),"",'1C-Analiza_fin_extinsa'!K25/'1C-Analiza_fin_extinsa'!K4)</f>
        <v/>
      </c>
      <c r="L78" s="129" t="str">
        <f>IF(ISERROR('1C-Analiza_fin_extinsa'!L25/'1C-Analiza_fin_extinsa'!L4),"",'1C-Analiza_fin_extinsa'!L25/'1C-Analiza_fin_extinsa'!L4)</f>
        <v/>
      </c>
      <c r="M78" s="129" t="str">
        <f>IF(ISERROR('1C-Analiza_fin_extinsa'!M25/'1C-Analiza_fin_extinsa'!M4),"",'1C-Analiza_fin_extinsa'!M25/'1C-Analiza_fin_extinsa'!M4)</f>
        <v/>
      </c>
      <c r="N78" s="129" t="str">
        <f>IF(ISERROR('1C-Analiza_fin_extinsa'!N25/'1C-Analiza_fin_extinsa'!N4),"",'1C-Analiza_fin_extinsa'!N25/'1C-Analiza_fin_extinsa'!N4)</f>
        <v/>
      </c>
    </row>
    <row r="79" spans="1:14" s="41" customFormat="1" ht="26" x14ac:dyDescent="0.3">
      <c r="A79" s="43" t="s">
        <v>211</v>
      </c>
      <c r="B79" s="129" t="str">
        <f>IF(ISERROR('1C-Analiza_fin_extinsa'!B25/'1C-Analiza_fin_extinsa'!B5),"",'1C-Analiza_fin_extinsa'!B25/'1C-Analiza_fin_extinsa'!B5)</f>
        <v/>
      </c>
      <c r="C79" s="129" t="str">
        <f>IF(ISERROR('1C-Analiza_fin_extinsa'!C25/'1C-Analiza_fin_extinsa'!C5),"",'1C-Analiza_fin_extinsa'!C25/'1C-Analiza_fin_extinsa'!C5)</f>
        <v/>
      </c>
      <c r="D79" s="129" t="str">
        <f>IF(ISERROR('1C-Analiza_fin_extinsa'!D25/'1C-Analiza_fin_extinsa'!D5),"",'1C-Analiza_fin_extinsa'!D25/'1C-Analiza_fin_extinsa'!D5)</f>
        <v/>
      </c>
      <c r="E79" s="129" t="str">
        <f>IF(ISERROR('1C-Analiza_fin_extinsa'!E25/'1C-Analiza_fin_extinsa'!E5),"",'1C-Analiza_fin_extinsa'!E25/'1C-Analiza_fin_extinsa'!E5)</f>
        <v/>
      </c>
      <c r="F79" s="129" t="str">
        <f>IF(ISERROR('1C-Analiza_fin_extinsa'!F25/'1C-Analiza_fin_extinsa'!F5),"",'1C-Analiza_fin_extinsa'!F25/'1C-Analiza_fin_extinsa'!F5)</f>
        <v/>
      </c>
      <c r="G79" s="129" t="str">
        <f>IF(ISERROR('1C-Analiza_fin_extinsa'!G25/'1C-Analiza_fin_extinsa'!G5),"",'1C-Analiza_fin_extinsa'!G25/'1C-Analiza_fin_extinsa'!G5)</f>
        <v/>
      </c>
      <c r="H79" s="129" t="str">
        <f>IF(ISERROR('1C-Analiza_fin_extinsa'!H25/'1C-Analiza_fin_extinsa'!H5),"",'1C-Analiza_fin_extinsa'!H25/'1C-Analiza_fin_extinsa'!H5)</f>
        <v/>
      </c>
      <c r="I79" s="129" t="str">
        <f>IF(ISERROR('1C-Analiza_fin_extinsa'!I25/'1C-Analiza_fin_extinsa'!I5),"",'1C-Analiza_fin_extinsa'!I25/'1C-Analiza_fin_extinsa'!I5)</f>
        <v/>
      </c>
      <c r="J79" s="129" t="str">
        <f>IF(ISERROR('1C-Analiza_fin_extinsa'!J25/'1C-Analiza_fin_extinsa'!J5),"",'1C-Analiza_fin_extinsa'!J25/'1C-Analiza_fin_extinsa'!J5)</f>
        <v/>
      </c>
      <c r="K79" s="129" t="str">
        <f>IF(ISERROR('1C-Analiza_fin_extinsa'!K25/'1C-Analiza_fin_extinsa'!K5),"",'1C-Analiza_fin_extinsa'!K25/'1C-Analiza_fin_extinsa'!K5)</f>
        <v/>
      </c>
      <c r="L79" s="129" t="str">
        <f>IF(ISERROR('1C-Analiza_fin_extinsa'!L25/'1C-Analiza_fin_extinsa'!L5),"",'1C-Analiza_fin_extinsa'!L25/'1C-Analiza_fin_extinsa'!L5)</f>
        <v/>
      </c>
      <c r="M79" s="129" t="str">
        <f>IF(ISERROR('1C-Analiza_fin_extinsa'!M25/'1C-Analiza_fin_extinsa'!M5),"",'1C-Analiza_fin_extinsa'!M25/'1C-Analiza_fin_extinsa'!M5)</f>
        <v/>
      </c>
      <c r="N79" s="129" t="str">
        <f>IF(ISERROR('1C-Analiza_fin_extinsa'!N25/'1C-Analiza_fin_extinsa'!N5),"",'1C-Analiza_fin_extinsa'!N25/'1C-Analiza_fin_extinsa'!N5)</f>
        <v/>
      </c>
    </row>
    <row r="80" spans="1:14" s="41" customFormat="1" ht="26" x14ac:dyDescent="0.3">
      <c r="A80" s="43" t="s">
        <v>212</v>
      </c>
      <c r="B80" s="129" t="str">
        <f>IF(ISERROR('1C-Analiza_fin_extinsa'!B25/'1C-Analiza_fin_extinsa'!B6),"",'1C-Analiza_fin_extinsa'!B25/'1C-Analiza_fin_extinsa'!B6)</f>
        <v/>
      </c>
      <c r="C80" s="129" t="str">
        <f>IF(ISERROR('1C-Analiza_fin_extinsa'!C25/'1C-Analiza_fin_extinsa'!C6),"",'1C-Analiza_fin_extinsa'!C25/'1C-Analiza_fin_extinsa'!C6)</f>
        <v/>
      </c>
      <c r="D80" s="129" t="str">
        <f>IF(ISERROR('1C-Analiza_fin_extinsa'!D25/'1C-Analiza_fin_extinsa'!D6),"",'1C-Analiza_fin_extinsa'!D25/'1C-Analiza_fin_extinsa'!D6)</f>
        <v/>
      </c>
      <c r="E80" s="129" t="str">
        <f>IF(ISERROR('1C-Analiza_fin_extinsa'!E25/'1C-Analiza_fin_extinsa'!E6),"",'1C-Analiza_fin_extinsa'!E25/'1C-Analiza_fin_extinsa'!E6)</f>
        <v/>
      </c>
      <c r="F80" s="129" t="str">
        <f>IF(ISERROR('1C-Analiza_fin_extinsa'!F25/'1C-Analiza_fin_extinsa'!F6),"",'1C-Analiza_fin_extinsa'!F25/'1C-Analiza_fin_extinsa'!F6)</f>
        <v/>
      </c>
      <c r="G80" s="129" t="str">
        <f>IF(ISERROR('1C-Analiza_fin_extinsa'!G25/'1C-Analiza_fin_extinsa'!G6),"",'1C-Analiza_fin_extinsa'!G25/'1C-Analiza_fin_extinsa'!G6)</f>
        <v/>
      </c>
      <c r="H80" s="129" t="str">
        <f>IF(ISERROR('1C-Analiza_fin_extinsa'!H25/'1C-Analiza_fin_extinsa'!H6),"",'1C-Analiza_fin_extinsa'!H25/'1C-Analiza_fin_extinsa'!H6)</f>
        <v/>
      </c>
      <c r="I80" s="129" t="str">
        <f>IF(ISERROR('1C-Analiza_fin_extinsa'!I25/'1C-Analiza_fin_extinsa'!I6),"",'1C-Analiza_fin_extinsa'!I25/'1C-Analiza_fin_extinsa'!I6)</f>
        <v/>
      </c>
      <c r="J80" s="129" t="str">
        <f>IF(ISERROR('1C-Analiza_fin_extinsa'!J25/'1C-Analiza_fin_extinsa'!J6),"",'1C-Analiza_fin_extinsa'!J25/'1C-Analiza_fin_extinsa'!J6)</f>
        <v/>
      </c>
      <c r="K80" s="129" t="str">
        <f>IF(ISERROR('1C-Analiza_fin_extinsa'!K25/'1C-Analiza_fin_extinsa'!K6),"",'1C-Analiza_fin_extinsa'!K25/'1C-Analiza_fin_extinsa'!K6)</f>
        <v/>
      </c>
      <c r="L80" s="129" t="str">
        <f>IF(ISERROR('1C-Analiza_fin_extinsa'!L25/'1C-Analiza_fin_extinsa'!L6),"",'1C-Analiza_fin_extinsa'!L25/'1C-Analiza_fin_extinsa'!L6)</f>
        <v/>
      </c>
      <c r="M80" s="129" t="str">
        <f>IF(ISERROR('1C-Analiza_fin_extinsa'!M25/'1C-Analiza_fin_extinsa'!M6),"",'1C-Analiza_fin_extinsa'!M25/'1C-Analiza_fin_extinsa'!M6)</f>
        <v/>
      </c>
      <c r="N80" s="129" t="str">
        <f>IF(ISERROR('1C-Analiza_fin_extinsa'!N25/'1C-Analiza_fin_extinsa'!N6),"",'1C-Analiza_fin_extinsa'!N25/'1C-Analiza_fin_extinsa'!N6)</f>
        <v/>
      </c>
    </row>
    <row r="81" spans="1:14" s="41" customFormat="1" ht="26" x14ac:dyDescent="0.3">
      <c r="A81" s="43" t="s">
        <v>213</v>
      </c>
      <c r="B81" s="129" t="str">
        <f>IF(ISERROR('1C-Analiza_fin_extinsa'!B25/'1C-Analiza_fin_extinsa'!B7),"",'1C-Analiza_fin_extinsa'!B25/'1C-Analiza_fin_extinsa'!B7)</f>
        <v/>
      </c>
      <c r="C81" s="129" t="str">
        <f>IF(ISERROR('1C-Analiza_fin_extinsa'!C25/'1C-Analiza_fin_extinsa'!C7),"",'1C-Analiza_fin_extinsa'!C25/'1C-Analiza_fin_extinsa'!C7)</f>
        <v/>
      </c>
      <c r="D81" s="129" t="str">
        <f>IF(ISERROR('1C-Analiza_fin_extinsa'!D25/'1C-Analiza_fin_extinsa'!D7),"",'1C-Analiza_fin_extinsa'!D25/'1C-Analiza_fin_extinsa'!D7)</f>
        <v/>
      </c>
      <c r="E81" s="129" t="str">
        <f>IF(ISERROR('1C-Analiza_fin_extinsa'!E25/'1C-Analiza_fin_extinsa'!E7),"",'1C-Analiza_fin_extinsa'!E25/'1C-Analiza_fin_extinsa'!E7)</f>
        <v/>
      </c>
      <c r="F81" s="129" t="str">
        <f>IF(ISERROR('1C-Analiza_fin_extinsa'!F25/'1C-Analiza_fin_extinsa'!F7),"",'1C-Analiza_fin_extinsa'!F25/'1C-Analiza_fin_extinsa'!F7)</f>
        <v/>
      </c>
      <c r="G81" s="129" t="str">
        <f>IF(ISERROR('1C-Analiza_fin_extinsa'!G25/'1C-Analiza_fin_extinsa'!G7),"",'1C-Analiza_fin_extinsa'!G25/'1C-Analiza_fin_extinsa'!G7)</f>
        <v/>
      </c>
      <c r="H81" s="129" t="str">
        <f>IF(ISERROR('1C-Analiza_fin_extinsa'!H25/'1C-Analiza_fin_extinsa'!H7),"",'1C-Analiza_fin_extinsa'!H25/'1C-Analiza_fin_extinsa'!H7)</f>
        <v/>
      </c>
      <c r="I81" s="129" t="str">
        <f>IF(ISERROR('1C-Analiza_fin_extinsa'!I25/'1C-Analiza_fin_extinsa'!I7),"",'1C-Analiza_fin_extinsa'!I25/'1C-Analiza_fin_extinsa'!I7)</f>
        <v/>
      </c>
      <c r="J81" s="129" t="str">
        <f>IF(ISERROR('1C-Analiza_fin_extinsa'!J25/'1C-Analiza_fin_extinsa'!J7),"",'1C-Analiza_fin_extinsa'!J25/'1C-Analiza_fin_extinsa'!J7)</f>
        <v/>
      </c>
      <c r="K81" s="129" t="str">
        <f>IF(ISERROR('1C-Analiza_fin_extinsa'!K25/'1C-Analiza_fin_extinsa'!K7),"",'1C-Analiza_fin_extinsa'!K25/'1C-Analiza_fin_extinsa'!K7)</f>
        <v/>
      </c>
      <c r="L81" s="129" t="str">
        <f>IF(ISERROR('1C-Analiza_fin_extinsa'!L25/'1C-Analiza_fin_extinsa'!L7),"",'1C-Analiza_fin_extinsa'!L25/'1C-Analiza_fin_extinsa'!L7)</f>
        <v/>
      </c>
      <c r="M81" s="129" t="str">
        <f>IF(ISERROR('1C-Analiza_fin_extinsa'!M25/'1C-Analiza_fin_extinsa'!M7),"",'1C-Analiza_fin_extinsa'!M25/'1C-Analiza_fin_extinsa'!M7)</f>
        <v/>
      </c>
      <c r="N81" s="129" t="str">
        <f>IF(ISERROR('1C-Analiza_fin_extinsa'!N25/'1C-Analiza_fin_extinsa'!N7),"",'1C-Analiza_fin_extinsa'!N25/'1C-Analiza_fin_extinsa'!N7)</f>
        <v/>
      </c>
    </row>
    <row r="82" spans="1:14" s="41" customFormat="1" ht="26" x14ac:dyDescent="0.3">
      <c r="A82" s="43" t="s">
        <v>214</v>
      </c>
      <c r="B82" s="129" t="str">
        <f>IF(ISERROR('1C-Analiza_fin_extinsa'!B25/'1C-Analiza_fin_extinsa'!B13),"",'1C-Analiza_fin_extinsa'!B25/'1C-Analiza_fin_extinsa'!B13)</f>
        <v/>
      </c>
      <c r="C82" s="129" t="str">
        <f>IF(ISERROR('1C-Analiza_fin_extinsa'!C25/'1C-Analiza_fin_extinsa'!C13),"",'1C-Analiza_fin_extinsa'!C25/'1C-Analiza_fin_extinsa'!C13)</f>
        <v/>
      </c>
      <c r="D82" s="129" t="str">
        <f>IF(ISERROR('1C-Analiza_fin_extinsa'!D25/'1C-Analiza_fin_extinsa'!D13),"",'1C-Analiza_fin_extinsa'!D25/'1C-Analiza_fin_extinsa'!D13)</f>
        <v/>
      </c>
      <c r="E82" s="129" t="str">
        <f>IF(ISERROR('1C-Analiza_fin_extinsa'!E25/'1C-Analiza_fin_extinsa'!E13),"",'1C-Analiza_fin_extinsa'!E25/'1C-Analiza_fin_extinsa'!E13)</f>
        <v/>
      </c>
      <c r="F82" s="129" t="str">
        <f>IF(ISERROR('1C-Analiza_fin_extinsa'!F25/'1C-Analiza_fin_extinsa'!F13),"",'1C-Analiza_fin_extinsa'!F25/'1C-Analiza_fin_extinsa'!F13)</f>
        <v/>
      </c>
      <c r="G82" s="129" t="str">
        <f>IF(ISERROR('1C-Analiza_fin_extinsa'!G25/'1C-Analiza_fin_extinsa'!G13),"",'1C-Analiza_fin_extinsa'!G25/'1C-Analiza_fin_extinsa'!G13)</f>
        <v/>
      </c>
      <c r="H82" s="129" t="str">
        <f>IF(ISERROR('1C-Analiza_fin_extinsa'!H25/'1C-Analiza_fin_extinsa'!H13),"",'1C-Analiza_fin_extinsa'!H25/'1C-Analiza_fin_extinsa'!H13)</f>
        <v/>
      </c>
      <c r="I82" s="129" t="str">
        <f>IF(ISERROR('1C-Analiza_fin_extinsa'!I25/'1C-Analiza_fin_extinsa'!I13),"",'1C-Analiza_fin_extinsa'!I25/'1C-Analiza_fin_extinsa'!I13)</f>
        <v/>
      </c>
      <c r="J82" s="129" t="str">
        <f>IF(ISERROR('1C-Analiza_fin_extinsa'!J25/'1C-Analiza_fin_extinsa'!J13),"",'1C-Analiza_fin_extinsa'!J25/'1C-Analiza_fin_extinsa'!J13)</f>
        <v/>
      </c>
      <c r="K82" s="129" t="str">
        <f>IF(ISERROR('1C-Analiza_fin_extinsa'!K25/'1C-Analiza_fin_extinsa'!K13),"",'1C-Analiza_fin_extinsa'!K25/'1C-Analiza_fin_extinsa'!K13)</f>
        <v/>
      </c>
      <c r="L82" s="129" t="str">
        <f>IF(ISERROR('1C-Analiza_fin_extinsa'!L25/'1C-Analiza_fin_extinsa'!L13),"",'1C-Analiza_fin_extinsa'!L25/'1C-Analiza_fin_extinsa'!L13)</f>
        <v/>
      </c>
      <c r="M82" s="129" t="str">
        <f>IF(ISERROR('1C-Analiza_fin_extinsa'!M25/'1C-Analiza_fin_extinsa'!M13),"",'1C-Analiza_fin_extinsa'!M25/'1C-Analiza_fin_extinsa'!M13)</f>
        <v/>
      </c>
      <c r="N82" s="129" t="str">
        <f>IF(ISERROR('1C-Analiza_fin_extinsa'!N25/'1C-Analiza_fin_extinsa'!N13),"",'1C-Analiza_fin_extinsa'!N25/'1C-Analiza_fin_extinsa'!N13)</f>
        <v/>
      </c>
    </row>
    <row r="83" spans="1:14" s="41" customFormat="1" ht="26" hidden="1" x14ac:dyDescent="0.3">
      <c r="A83" s="50" t="s">
        <v>106</v>
      </c>
      <c r="B83" s="131"/>
      <c r="C83" s="131"/>
      <c r="D83" s="131"/>
      <c r="E83" s="132"/>
      <c r="F83" s="132"/>
      <c r="G83" s="132"/>
      <c r="H83" s="132"/>
      <c r="I83" s="132"/>
      <c r="J83" s="132"/>
      <c r="K83" s="132"/>
      <c r="L83" s="132"/>
      <c r="M83" s="132"/>
      <c r="N83" s="132"/>
    </row>
    <row r="84" spans="1:14" s="41" customFormat="1" ht="15.5" hidden="1" x14ac:dyDescent="0.3">
      <c r="A84" s="16" t="s">
        <v>107</v>
      </c>
      <c r="B84" s="126" t="e">
        <f>'1C-Analiza_fin_extinsa'!B21/'1C-Analiza_fin_extinsa'!B25</f>
        <v>#DIV/0!</v>
      </c>
      <c r="C84" s="126" t="e">
        <f>'1C-Analiza_fin_extinsa'!C21/'1C-Analiza_fin_extinsa'!C25</f>
        <v>#DIV/0!</v>
      </c>
      <c r="D84" s="126" t="e">
        <f>'1C-Analiza_fin_extinsa'!D21/'1C-Analiza_fin_extinsa'!D25</f>
        <v>#DIV/0!</v>
      </c>
      <c r="E84" s="132"/>
      <c r="F84" s="132"/>
      <c r="G84" s="132"/>
      <c r="H84" s="132"/>
      <c r="I84" s="132"/>
      <c r="J84" s="132"/>
      <c r="K84" s="132"/>
      <c r="L84" s="132"/>
      <c r="M84" s="132"/>
      <c r="N84" s="132"/>
    </row>
    <row r="85" spans="1:14" s="41" customFormat="1" ht="15.5" hidden="1" x14ac:dyDescent="0.3">
      <c r="A85" s="16" t="s">
        <v>108</v>
      </c>
      <c r="B85" s="126" t="e">
        <f>'1C-Analiza_fin_extinsa'!B4/'1C-Analiza_fin_extinsa'!B25</f>
        <v>#DIV/0!</v>
      </c>
      <c r="C85" s="126" t="e">
        <f>'1C-Analiza_fin_extinsa'!C4/'1C-Analiza_fin_extinsa'!C25</f>
        <v>#DIV/0!</v>
      </c>
      <c r="D85" s="126" t="e">
        <f>'1C-Analiza_fin_extinsa'!D4/'1C-Analiza_fin_extinsa'!D25</f>
        <v>#DIV/0!</v>
      </c>
      <c r="E85" s="132"/>
      <c r="F85" s="132"/>
      <c r="G85" s="132"/>
      <c r="H85" s="132"/>
      <c r="I85" s="132"/>
      <c r="J85" s="132"/>
      <c r="K85" s="132"/>
      <c r="L85" s="132"/>
      <c r="M85" s="132"/>
      <c r="N85" s="132"/>
    </row>
    <row r="86" spans="1:14" s="41" customFormat="1" ht="15.5" hidden="1" x14ac:dyDescent="0.3">
      <c r="A86" s="16" t="s">
        <v>109</v>
      </c>
      <c r="B86" s="126" t="e">
        <f>'1C-Analiza_fin_extinsa'!B5/'1C-Analiza_fin_extinsa'!B25</f>
        <v>#DIV/0!</v>
      </c>
      <c r="C86" s="126" t="e">
        <f>'1C-Analiza_fin_extinsa'!C5/'1C-Analiza_fin_extinsa'!C25</f>
        <v>#DIV/0!</v>
      </c>
      <c r="D86" s="126" t="e">
        <f>'1C-Analiza_fin_extinsa'!D5/'1C-Analiza_fin_extinsa'!D25</f>
        <v>#DIV/0!</v>
      </c>
      <c r="E86" s="132"/>
      <c r="F86" s="132"/>
      <c r="G86" s="132"/>
      <c r="H86" s="132"/>
      <c r="I86" s="132"/>
      <c r="J86" s="132"/>
      <c r="K86" s="132"/>
      <c r="L86" s="132"/>
      <c r="M86" s="132"/>
      <c r="N86" s="132"/>
    </row>
    <row r="87" spans="1:14" s="41" customFormat="1" ht="15.5" hidden="1" x14ac:dyDescent="0.3">
      <c r="A87" s="16" t="s">
        <v>110</v>
      </c>
      <c r="B87" s="126" t="e">
        <f>'1C-Analiza_fin_extinsa'!B6/'1C-Analiza_fin_extinsa'!B25</f>
        <v>#DIV/0!</v>
      </c>
      <c r="C87" s="126" t="e">
        <f>'1C-Analiza_fin_extinsa'!C6/'1C-Analiza_fin_extinsa'!C25</f>
        <v>#DIV/0!</v>
      </c>
      <c r="D87" s="126" t="e">
        <f>'1C-Analiza_fin_extinsa'!D6/'1C-Analiza_fin_extinsa'!D25</f>
        <v>#DIV/0!</v>
      </c>
      <c r="E87" s="132"/>
      <c r="F87" s="132"/>
      <c r="G87" s="132"/>
      <c r="H87" s="132"/>
      <c r="I87" s="132"/>
      <c r="J87" s="132"/>
      <c r="K87" s="132"/>
      <c r="L87" s="132"/>
      <c r="M87" s="132"/>
      <c r="N87" s="132"/>
    </row>
    <row r="88" spans="1:14" s="41" customFormat="1" ht="15.5" hidden="1" x14ac:dyDescent="0.3">
      <c r="A88" s="16" t="s">
        <v>111</v>
      </c>
      <c r="B88" s="126" t="e">
        <f>'1C-Analiza_fin_extinsa'!B7/'1C-Analiza_fin_extinsa'!B25</f>
        <v>#DIV/0!</v>
      </c>
      <c r="C88" s="126" t="e">
        <f>'1C-Analiza_fin_extinsa'!C7/'1C-Analiza_fin_extinsa'!C25</f>
        <v>#DIV/0!</v>
      </c>
      <c r="D88" s="126" t="e">
        <f>'1C-Analiza_fin_extinsa'!D7/'1C-Analiza_fin_extinsa'!D25</f>
        <v>#DIV/0!</v>
      </c>
      <c r="E88" s="132"/>
      <c r="F88" s="132"/>
      <c r="G88" s="132"/>
      <c r="H88" s="132"/>
      <c r="I88" s="132"/>
      <c r="J88" s="132"/>
      <c r="K88" s="132"/>
      <c r="L88" s="132"/>
      <c r="M88" s="132"/>
      <c r="N88" s="132"/>
    </row>
    <row r="89" spans="1:14" s="41" customFormat="1" ht="15.5" hidden="1" x14ac:dyDescent="0.3">
      <c r="A89" s="16" t="s">
        <v>112</v>
      </c>
      <c r="B89" s="126" t="e">
        <f>'1C-Analiza_fin_extinsa'!B13/'1C-Analiza_fin_extinsa'!B25</f>
        <v>#DIV/0!</v>
      </c>
      <c r="C89" s="126" t="e">
        <f>'1C-Analiza_fin_extinsa'!C13/'1C-Analiza_fin_extinsa'!C25</f>
        <v>#DIV/0!</v>
      </c>
      <c r="D89" s="126" t="e">
        <f>'1C-Analiza_fin_extinsa'!D13/'1C-Analiza_fin_extinsa'!D25</f>
        <v>#DIV/0!</v>
      </c>
      <c r="E89" s="132"/>
      <c r="F89" s="132"/>
      <c r="G89" s="132"/>
      <c r="H89" s="132"/>
      <c r="I89" s="132"/>
      <c r="J89" s="132"/>
      <c r="K89" s="132"/>
      <c r="L89" s="132"/>
      <c r="M89" s="132"/>
      <c r="N89" s="132"/>
    </row>
    <row r="90" spans="1:14" s="41" customFormat="1" ht="15.5" hidden="1" x14ac:dyDescent="0.3">
      <c r="A90" s="51" t="s">
        <v>113</v>
      </c>
      <c r="B90" s="134" t="e">
        <f>'1C-Analiza_fin_extinsa'!B9/'1C-Analiza_fin_extinsa'!B25</f>
        <v>#DIV/0!</v>
      </c>
      <c r="C90" s="134" t="e">
        <f>'1C-Analiza_fin_extinsa'!C9/'1C-Analiza_fin_extinsa'!C25</f>
        <v>#DIV/0!</v>
      </c>
      <c r="D90" s="134" t="e">
        <f>'1C-Analiza_fin_extinsa'!D9/'1C-Analiza_fin_extinsa'!D25</f>
        <v>#DIV/0!</v>
      </c>
      <c r="E90" s="132"/>
      <c r="F90" s="132"/>
      <c r="G90" s="132"/>
      <c r="H90" s="132"/>
      <c r="I90" s="132"/>
      <c r="J90" s="132"/>
      <c r="K90" s="132"/>
      <c r="L90" s="132"/>
      <c r="M90" s="132"/>
      <c r="N90" s="132"/>
    </row>
    <row r="91" spans="1:14" x14ac:dyDescent="0.3">
      <c r="B91" s="131"/>
      <c r="C91" s="131"/>
      <c r="D91" s="131"/>
      <c r="E91" s="124"/>
      <c r="F91" s="124"/>
      <c r="G91" s="124"/>
      <c r="H91" s="124"/>
      <c r="I91" s="124"/>
      <c r="J91" s="124"/>
      <c r="K91" s="124"/>
      <c r="L91" s="124"/>
      <c r="M91" s="124"/>
      <c r="N91" s="124"/>
    </row>
    <row r="92" spans="1:14" x14ac:dyDescent="0.3">
      <c r="A92" s="5" t="s">
        <v>105</v>
      </c>
      <c r="B92" s="113" t="str">
        <f>'1A-Bilant'!B5</f>
        <v>N-2</v>
      </c>
      <c r="C92" s="113" t="str">
        <f>'1A-Bilant'!C5</f>
        <v>N-1</v>
      </c>
      <c r="D92" s="113" t="str">
        <f>'1A-Bilant'!D5</f>
        <v>N</v>
      </c>
      <c r="E92" s="113">
        <f>'1A-Bilant'!E5</f>
        <v>1</v>
      </c>
      <c r="F92" s="113">
        <f>'1A-Bilant'!F5</f>
        <v>2</v>
      </c>
      <c r="G92" s="113">
        <f>'1A-Bilant'!G5</f>
        <v>3</v>
      </c>
      <c r="H92" s="113">
        <f>'1A-Bilant'!H5</f>
        <v>4</v>
      </c>
      <c r="I92" s="113">
        <f>'1A-Bilant'!I5</f>
        <v>5</v>
      </c>
      <c r="J92" s="113">
        <f>'1A-Bilant'!J5</f>
        <v>6</v>
      </c>
      <c r="K92" s="113">
        <f>'1A-Bilant'!K5</f>
        <v>7</v>
      </c>
      <c r="L92" s="113">
        <f>'1A-Bilant'!L5</f>
        <v>8</v>
      </c>
      <c r="M92" s="113">
        <f>'1A-Bilant'!M5</f>
        <v>9</v>
      </c>
      <c r="N92" s="113">
        <f>'1A-Bilant'!N5</f>
        <v>10</v>
      </c>
    </row>
    <row r="93" spans="1:14" ht="26" x14ac:dyDescent="0.3">
      <c r="A93" s="60" t="s">
        <v>215</v>
      </c>
      <c r="B93" s="135" t="str">
        <f>IF(ISERROR('1C-Analiza_fin_extinsa'!B5/'1C-Analiza_fin_extinsa'!B11),"",'1C-Analiza_fin_extinsa'!B5/'1C-Analiza_fin_extinsa'!B11)</f>
        <v/>
      </c>
      <c r="C93" s="135" t="str">
        <f>IF(ISERROR('1C-Analiza_fin_extinsa'!C5/'1C-Analiza_fin_extinsa'!C11),"",'1C-Analiza_fin_extinsa'!C5/'1C-Analiza_fin_extinsa'!C11)</f>
        <v/>
      </c>
      <c r="D93" s="135" t="str">
        <f>IF(ISERROR('1C-Analiza_fin_extinsa'!D5/'1C-Analiza_fin_extinsa'!D11),"",'1C-Analiza_fin_extinsa'!D5/'1C-Analiza_fin_extinsa'!D11)</f>
        <v/>
      </c>
      <c r="E93" s="135" t="str">
        <f>IF(ISERROR('1C-Analiza_fin_extinsa'!E5/'1C-Analiza_fin_extinsa'!E11),"",'1C-Analiza_fin_extinsa'!E5/'1C-Analiza_fin_extinsa'!E11)</f>
        <v/>
      </c>
      <c r="F93" s="135" t="str">
        <f>IF(ISERROR('1C-Analiza_fin_extinsa'!F5/'1C-Analiza_fin_extinsa'!F11),"",'1C-Analiza_fin_extinsa'!F5/'1C-Analiza_fin_extinsa'!F11)</f>
        <v/>
      </c>
      <c r="G93" s="135" t="str">
        <f>IF(ISERROR('1C-Analiza_fin_extinsa'!G5/'1C-Analiza_fin_extinsa'!G11),"",'1C-Analiza_fin_extinsa'!G5/'1C-Analiza_fin_extinsa'!G11)</f>
        <v/>
      </c>
      <c r="H93" s="135" t="str">
        <f>IF(ISERROR('1C-Analiza_fin_extinsa'!H5/'1C-Analiza_fin_extinsa'!H11),"",'1C-Analiza_fin_extinsa'!H5/'1C-Analiza_fin_extinsa'!H11)</f>
        <v/>
      </c>
      <c r="I93" s="135" t="str">
        <f>IF(ISERROR('1C-Analiza_fin_extinsa'!I5/'1C-Analiza_fin_extinsa'!I11),"",'1C-Analiza_fin_extinsa'!I5/'1C-Analiza_fin_extinsa'!I11)</f>
        <v/>
      </c>
      <c r="J93" s="135" t="str">
        <f>IF(ISERROR('1C-Analiza_fin_extinsa'!J5/'1C-Analiza_fin_extinsa'!J11),"",'1C-Analiza_fin_extinsa'!J5/'1C-Analiza_fin_extinsa'!J11)</f>
        <v/>
      </c>
      <c r="K93" s="135" t="str">
        <f>IF(ISERROR('1C-Analiza_fin_extinsa'!K5/'1C-Analiza_fin_extinsa'!K11),"",'1C-Analiza_fin_extinsa'!K5/'1C-Analiza_fin_extinsa'!K11)</f>
        <v/>
      </c>
      <c r="L93" s="135" t="str">
        <f>IF(ISERROR('1C-Analiza_fin_extinsa'!L5/'1C-Analiza_fin_extinsa'!L11),"",'1C-Analiza_fin_extinsa'!L5/'1C-Analiza_fin_extinsa'!L11)</f>
        <v/>
      </c>
      <c r="M93" s="135" t="str">
        <f>IF(ISERROR('1C-Analiza_fin_extinsa'!M5/'1C-Analiza_fin_extinsa'!M11),"",'1C-Analiza_fin_extinsa'!M5/'1C-Analiza_fin_extinsa'!M11)</f>
        <v/>
      </c>
      <c r="N93" s="135" t="str">
        <f>IF(ISERROR('1C-Analiza_fin_extinsa'!N5/'1C-Analiza_fin_extinsa'!N11),"",'1C-Analiza_fin_extinsa'!N5/'1C-Analiza_fin_extinsa'!N11)</f>
        <v/>
      </c>
    </row>
    <row r="94" spans="1:14" ht="26" x14ac:dyDescent="0.3">
      <c r="A94" s="43" t="s">
        <v>216</v>
      </c>
      <c r="B94" s="129" t="str">
        <f>IF(ISERROR(('1C-Analiza_fin_extinsa'!B5-'1C-Analiza_fin_extinsa'!B6)/'1C-Analiza_fin_extinsa'!B11),"",('1C-Analiza_fin_extinsa'!B5-'1C-Analiza_fin_extinsa'!B6)/'1C-Analiza_fin_extinsa'!B11)</f>
        <v/>
      </c>
      <c r="C94" s="129" t="str">
        <f>IF(ISERROR(('1C-Analiza_fin_extinsa'!C5-'1C-Analiza_fin_extinsa'!C6)/'1C-Analiza_fin_extinsa'!C11),"",('1C-Analiza_fin_extinsa'!C5-'1C-Analiza_fin_extinsa'!C6)/'1C-Analiza_fin_extinsa'!C11)</f>
        <v/>
      </c>
      <c r="D94" s="129" t="str">
        <f>IF(ISERROR(('1C-Analiza_fin_extinsa'!D5-'1C-Analiza_fin_extinsa'!D6)/'1C-Analiza_fin_extinsa'!D11),"",('1C-Analiza_fin_extinsa'!D5-'1C-Analiza_fin_extinsa'!D6)/'1C-Analiza_fin_extinsa'!D11)</f>
        <v/>
      </c>
      <c r="E94" s="129" t="str">
        <f>IF(ISERROR(('1C-Analiza_fin_extinsa'!E5-'1C-Analiza_fin_extinsa'!E6)/'1C-Analiza_fin_extinsa'!E11),"",('1C-Analiza_fin_extinsa'!E5-'1C-Analiza_fin_extinsa'!E6)/'1C-Analiza_fin_extinsa'!E11)</f>
        <v/>
      </c>
      <c r="F94" s="129" t="str">
        <f>IF(ISERROR(('1C-Analiza_fin_extinsa'!F5-'1C-Analiza_fin_extinsa'!F6)/'1C-Analiza_fin_extinsa'!F11),"",('1C-Analiza_fin_extinsa'!F5-'1C-Analiza_fin_extinsa'!F6)/'1C-Analiza_fin_extinsa'!F11)</f>
        <v/>
      </c>
      <c r="G94" s="129" t="str">
        <f>IF(ISERROR(('1C-Analiza_fin_extinsa'!G5-'1C-Analiza_fin_extinsa'!G6)/'1C-Analiza_fin_extinsa'!G11),"",('1C-Analiza_fin_extinsa'!G5-'1C-Analiza_fin_extinsa'!G6)/'1C-Analiza_fin_extinsa'!G11)</f>
        <v/>
      </c>
      <c r="H94" s="129" t="str">
        <f>IF(ISERROR(('1C-Analiza_fin_extinsa'!H5-'1C-Analiza_fin_extinsa'!H6)/'1C-Analiza_fin_extinsa'!H11),"",('1C-Analiza_fin_extinsa'!H5-'1C-Analiza_fin_extinsa'!H6)/'1C-Analiza_fin_extinsa'!H11)</f>
        <v/>
      </c>
      <c r="I94" s="129" t="str">
        <f>IF(ISERROR(('1C-Analiza_fin_extinsa'!I5-'1C-Analiza_fin_extinsa'!I6)/'1C-Analiza_fin_extinsa'!I11),"",('1C-Analiza_fin_extinsa'!I5-'1C-Analiza_fin_extinsa'!I6)/'1C-Analiza_fin_extinsa'!I11)</f>
        <v/>
      </c>
      <c r="J94" s="129" t="str">
        <f>IF(ISERROR(('1C-Analiza_fin_extinsa'!J5-'1C-Analiza_fin_extinsa'!J6)/'1C-Analiza_fin_extinsa'!J11),"",('1C-Analiza_fin_extinsa'!J5-'1C-Analiza_fin_extinsa'!J6)/'1C-Analiza_fin_extinsa'!J11)</f>
        <v/>
      </c>
      <c r="K94" s="129" t="str">
        <f>IF(ISERROR(('1C-Analiza_fin_extinsa'!K5-'1C-Analiza_fin_extinsa'!K6)/'1C-Analiza_fin_extinsa'!K11),"",('1C-Analiza_fin_extinsa'!K5-'1C-Analiza_fin_extinsa'!K6)/'1C-Analiza_fin_extinsa'!K11)</f>
        <v/>
      </c>
      <c r="L94" s="129" t="str">
        <f>IF(ISERROR(('1C-Analiza_fin_extinsa'!L5-'1C-Analiza_fin_extinsa'!L6)/'1C-Analiza_fin_extinsa'!L11),"",('1C-Analiza_fin_extinsa'!L5-'1C-Analiza_fin_extinsa'!L6)/'1C-Analiza_fin_extinsa'!L11)</f>
        <v/>
      </c>
      <c r="M94" s="129" t="str">
        <f>IF(ISERROR(('1C-Analiza_fin_extinsa'!M5-'1C-Analiza_fin_extinsa'!M6)/'1C-Analiza_fin_extinsa'!M11),"",('1C-Analiza_fin_extinsa'!M5-'1C-Analiza_fin_extinsa'!M6)/'1C-Analiza_fin_extinsa'!M11)</f>
        <v/>
      </c>
      <c r="N94" s="129" t="str">
        <f>IF(ISERROR(('1C-Analiza_fin_extinsa'!N5-'1C-Analiza_fin_extinsa'!N6)/'1C-Analiza_fin_extinsa'!N11),"",('1C-Analiza_fin_extinsa'!N5-'1C-Analiza_fin_extinsa'!N6)/'1C-Analiza_fin_extinsa'!N11)</f>
        <v/>
      </c>
    </row>
    <row r="95" spans="1:14" ht="26" x14ac:dyDescent="0.3">
      <c r="A95" s="43" t="s">
        <v>217</v>
      </c>
      <c r="B95" s="129" t="str">
        <f>IF(ISERROR('1C-Analiza_fin_extinsa'!B9/'1C-Analiza_fin_extinsa'!B11),"",'1C-Analiza_fin_extinsa'!B9/'1C-Analiza_fin_extinsa'!B11)</f>
        <v/>
      </c>
      <c r="C95" s="129" t="str">
        <f>IF(ISERROR('1C-Analiza_fin_extinsa'!C9/'1C-Analiza_fin_extinsa'!C11),"",'1C-Analiza_fin_extinsa'!C9/'1C-Analiza_fin_extinsa'!C11)</f>
        <v/>
      </c>
      <c r="D95" s="129" t="str">
        <f>IF(ISERROR('1C-Analiza_fin_extinsa'!D9/'1C-Analiza_fin_extinsa'!D11),"",'1C-Analiza_fin_extinsa'!D9/'1C-Analiza_fin_extinsa'!D11)</f>
        <v/>
      </c>
      <c r="E95" s="129" t="str">
        <f>IF(ISERROR('1C-Analiza_fin_extinsa'!E9/'1C-Analiza_fin_extinsa'!E11),"",'1C-Analiza_fin_extinsa'!E9/'1C-Analiza_fin_extinsa'!E11)</f>
        <v/>
      </c>
      <c r="F95" s="129" t="str">
        <f>IF(ISERROR('1C-Analiza_fin_extinsa'!F9/'1C-Analiza_fin_extinsa'!F11),"",'1C-Analiza_fin_extinsa'!F9/'1C-Analiza_fin_extinsa'!F11)</f>
        <v/>
      </c>
      <c r="G95" s="129" t="str">
        <f>IF(ISERROR('1C-Analiza_fin_extinsa'!G9/'1C-Analiza_fin_extinsa'!G11),"",'1C-Analiza_fin_extinsa'!G9/'1C-Analiza_fin_extinsa'!G11)</f>
        <v/>
      </c>
      <c r="H95" s="129" t="str">
        <f>IF(ISERROR('1C-Analiza_fin_extinsa'!H9/'1C-Analiza_fin_extinsa'!H11),"",'1C-Analiza_fin_extinsa'!H9/'1C-Analiza_fin_extinsa'!H11)</f>
        <v/>
      </c>
      <c r="I95" s="129" t="str">
        <f>IF(ISERROR('1C-Analiza_fin_extinsa'!I9/'1C-Analiza_fin_extinsa'!I11),"",'1C-Analiza_fin_extinsa'!I9/'1C-Analiza_fin_extinsa'!I11)</f>
        <v/>
      </c>
      <c r="J95" s="129" t="str">
        <f>IF(ISERROR('1C-Analiza_fin_extinsa'!J9/'1C-Analiza_fin_extinsa'!J11),"",'1C-Analiza_fin_extinsa'!J9/'1C-Analiza_fin_extinsa'!J11)</f>
        <v/>
      </c>
      <c r="K95" s="129" t="str">
        <f>IF(ISERROR('1C-Analiza_fin_extinsa'!K9/'1C-Analiza_fin_extinsa'!K11),"",'1C-Analiza_fin_extinsa'!K9/'1C-Analiza_fin_extinsa'!K11)</f>
        <v/>
      </c>
      <c r="L95" s="129" t="str">
        <f>IF(ISERROR('1C-Analiza_fin_extinsa'!L9/'1C-Analiza_fin_extinsa'!L11),"",'1C-Analiza_fin_extinsa'!L9/'1C-Analiza_fin_extinsa'!L11)</f>
        <v/>
      </c>
      <c r="M95" s="129" t="str">
        <f>IF(ISERROR('1C-Analiza_fin_extinsa'!M9/'1C-Analiza_fin_extinsa'!M11),"",'1C-Analiza_fin_extinsa'!M9/'1C-Analiza_fin_extinsa'!M11)</f>
        <v/>
      </c>
      <c r="N95" s="129" t="str">
        <f>IF(ISERROR('1C-Analiza_fin_extinsa'!N9/'1C-Analiza_fin_extinsa'!N11),"",'1C-Analiza_fin_extinsa'!N9/'1C-Analiza_fin_extinsa'!N11)</f>
        <v/>
      </c>
    </row>
    <row r="97" spans="1:14" x14ac:dyDescent="0.3">
      <c r="A97" s="5" t="s">
        <v>118</v>
      </c>
      <c r="B97" s="68" t="str">
        <f>'1A-Bilant'!B5</f>
        <v>N-2</v>
      </c>
      <c r="C97" s="68" t="str">
        <f>'1A-Bilant'!C5</f>
        <v>N-1</v>
      </c>
      <c r="D97" s="68" t="str">
        <f>'1A-Bilant'!D5</f>
        <v>N</v>
      </c>
      <c r="E97" s="68">
        <f>'1A-Bilant'!E5</f>
        <v>1</v>
      </c>
      <c r="F97" s="68">
        <f>'1A-Bilant'!F5</f>
        <v>2</v>
      </c>
      <c r="G97" s="68">
        <f>'1A-Bilant'!G5</f>
        <v>3</v>
      </c>
      <c r="H97" s="68">
        <f>'1A-Bilant'!H5</f>
        <v>4</v>
      </c>
      <c r="I97" s="68">
        <f>'1A-Bilant'!I5</f>
        <v>5</v>
      </c>
      <c r="J97" s="68">
        <f>'1A-Bilant'!J5</f>
        <v>6</v>
      </c>
      <c r="K97" s="68">
        <f>'1A-Bilant'!K5</f>
        <v>7</v>
      </c>
      <c r="L97" s="68">
        <f>'1A-Bilant'!L5</f>
        <v>8</v>
      </c>
      <c r="M97" s="68">
        <f>'1A-Bilant'!M5</f>
        <v>9</v>
      </c>
      <c r="N97" s="68">
        <f>'1A-Bilant'!N5</f>
        <v>10</v>
      </c>
    </row>
    <row r="98" spans="1:14" ht="26" x14ac:dyDescent="0.3">
      <c r="A98" s="43" t="s">
        <v>218</v>
      </c>
      <c r="B98" s="48" t="str">
        <f>IF(ISERROR('1C-Analiza_fin_extinsa'!B10/'1C-Analiza_fin_extinsa'!B11),"",'1C-Analiza_fin_extinsa'!B10/'1C-Analiza_fin_extinsa'!B11)</f>
        <v/>
      </c>
      <c r="C98" s="48" t="str">
        <f>IF(ISERROR('1C-Analiza_fin_extinsa'!C10/'1C-Analiza_fin_extinsa'!C11),"",'1C-Analiza_fin_extinsa'!C10/'1C-Analiza_fin_extinsa'!C11)</f>
        <v/>
      </c>
      <c r="D98" s="48" t="str">
        <f>IF(ISERROR('1C-Analiza_fin_extinsa'!D10/'1C-Analiza_fin_extinsa'!D11),"",'1C-Analiza_fin_extinsa'!D10/'1C-Analiza_fin_extinsa'!D11)</f>
        <v/>
      </c>
      <c r="E98" s="48" t="str">
        <f>IF(ISERROR('1C-Analiza_fin_extinsa'!E10/'1C-Analiza_fin_extinsa'!E11),"",'1C-Analiza_fin_extinsa'!E10/'1C-Analiza_fin_extinsa'!E11)</f>
        <v/>
      </c>
      <c r="F98" s="48" t="str">
        <f>IF(ISERROR('1C-Analiza_fin_extinsa'!F10/'1C-Analiza_fin_extinsa'!F11),"",'1C-Analiza_fin_extinsa'!F10/'1C-Analiza_fin_extinsa'!F11)</f>
        <v/>
      </c>
      <c r="G98" s="48" t="str">
        <f>IF(ISERROR('1C-Analiza_fin_extinsa'!G10/'1C-Analiza_fin_extinsa'!G11),"",'1C-Analiza_fin_extinsa'!G10/'1C-Analiza_fin_extinsa'!G11)</f>
        <v/>
      </c>
      <c r="H98" s="48" t="str">
        <f>IF(ISERROR('1C-Analiza_fin_extinsa'!H10/'1C-Analiza_fin_extinsa'!H11),"",'1C-Analiza_fin_extinsa'!H10/'1C-Analiza_fin_extinsa'!H11)</f>
        <v/>
      </c>
      <c r="I98" s="48" t="str">
        <f>IF(ISERROR('1C-Analiza_fin_extinsa'!I10/'1C-Analiza_fin_extinsa'!I11),"",'1C-Analiza_fin_extinsa'!I10/'1C-Analiza_fin_extinsa'!I11)</f>
        <v/>
      </c>
      <c r="J98" s="48" t="str">
        <f>IF(ISERROR('1C-Analiza_fin_extinsa'!J10/'1C-Analiza_fin_extinsa'!J11),"",'1C-Analiza_fin_extinsa'!J10/'1C-Analiza_fin_extinsa'!J11)</f>
        <v/>
      </c>
      <c r="K98" s="48" t="str">
        <f>IF(ISERROR('1C-Analiza_fin_extinsa'!K10/'1C-Analiza_fin_extinsa'!K11),"",'1C-Analiza_fin_extinsa'!K10/'1C-Analiza_fin_extinsa'!K11)</f>
        <v/>
      </c>
      <c r="L98" s="48" t="str">
        <f>IF(ISERROR('1C-Analiza_fin_extinsa'!L10/'1C-Analiza_fin_extinsa'!L11),"",'1C-Analiza_fin_extinsa'!L10/'1C-Analiza_fin_extinsa'!L11)</f>
        <v/>
      </c>
      <c r="M98" s="48" t="str">
        <f>IF(ISERROR('1C-Analiza_fin_extinsa'!M10/'1C-Analiza_fin_extinsa'!M11),"",'1C-Analiza_fin_extinsa'!M10/'1C-Analiza_fin_extinsa'!M11)</f>
        <v/>
      </c>
      <c r="N98" s="48" t="str">
        <f>IF(ISERROR('1C-Analiza_fin_extinsa'!N10/'1C-Analiza_fin_extinsa'!N11),"",'1C-Analiza_fin_extinsa'!N10/'1C-Analiza_fin_extinsa'!N11)</f>
        <v/>
      </c>
    </row>
    <row r="99" spans="1:14" ht="26" x14ac:dyDescent="0.3">
      <c r="A99" s="60" t="s">
        <v>219</v>
      </c>
      <c r="B99" s="61" t="str">
        <f>IF(ISERROR('1C-Analiza_fin_extinsa'!B10/('1C-Analiza_fin_extinsa'!B11+'1C-Analiza_fin_extinsa'!B16)),"",'1C-Analiza_fin_extinsa'!B10/('1C-Analiza_fin_extinsa'!B11+'1C-Analiza_fin_extinsa'!B16))</f>
        <v/>
      </c>
      <c r="C99" s="61" t="str">
        <f>IF(ISERROR('1C-Analiza_fin_extinsa'!C10/('1C-Analiza_fin_extinsa'!C11+'1C-Analiza_fin_extinsa'!C16)),"",'1C-Analiza_fin_extinsa'!C10/('1C-Analiza_fin_extinsa'!C11+'1C-Analiza_fin_extinsa'!C16))</f>
        <v/>
      </c>
      <c r="D99" s="61" t="str">
        <f>IF(ISERROR('1C-Analiza_fin_extinsa'!D10/('1C-Analiza_fin_extinsa'!D11+'1C-Analiza_fin_extinsa'!D16)),"",'1C-Analiza_fin_extinsa'!D10/('1C-Analiza_fin_extinsa'!D11+'1C-Analiza_fin_extinsa'!D16))</f>
        <v/>
      </c>
      <c r="E99" s="61" t="str">
        <f>IF(ISERROR('1C-Analiza_fin_extinsa'!E10/('1C-Analiza_fin_extinsa'!E11+'1C-Analiza_fin_extinsa'!E16)),"",'1C-Analiza_fin_extinsa'!E10/('1C-Analiza_fin_extinsa'!E11+'1C-Analiza_fin_extinsa'!E16))</f>
        <v/>
      </c>
      <c r="F99" s="61" t="str">
        <f>IF(ISERROR('1C-Analiza_fin_extinsa'!F10/('1C-Analiza_fin_extinsa'!F11+'1C-Analiza_fin_extinsa'!F16)),"",'1C-Analiza_fin_extinsa'!F10/('1C-Analiza_fin_extinsa'!F11+'1C-Analiza_fin_extinsa'!F16))</f>
        <v/>
      </c>
      <c r="G99" s="61" t="str">
        <f>IF(ISERROR('1C-Analiza_fin_extinsa'!G10/('1C-Analiza_fin_extinsa'!G11+'1C-Analiza_fin_extinsa'!G16)),"",'1C-Analiza_fin_extinsa'!G10/('1C-Analiza_fin_extinsa'!G11+'1C-Analiza_fin_extinsa'!G16))</f>
        <v/>
      </c>
      <c r="H99" s="61" t="str">
        <f>IF(ISERROR('1C-Analiza_fin_extinsa'!H10/('1C-Analiza_fin_extinsa'!H11+'1C-Analiza_fin_extinsa'!H16)),"",'1C-Analiza_fin_extinsa'!H10/('1C-Analiza_fin_extinsa'!H11+'1C-Analiza_fin_extinsa'!H16))</f>
        <v/>
      </c>
      <c r="I99" s="61" t="str">
        <f>IF(ISERROR('1C-Analiza_fin_extinsa'!I10/('1C-Analiza_fin_extinsa'!I11+'1C-Analiza_fin_extinsa'!I16)),"",'1C-Analiza_fin_extinsa'!I10/('1C-Analiza_fin_extinsa'!I11+'1C-Analiza_fin_extinsa'!I16))</f>
        <v/>
      </c>
      <c r="J99" s="61" t="str">
        <f>IF(ISERROR('1C-Analiza_fin_extinsa'!J10/('1C-Analiza_fin_extinsa'!J11+'1C-Analiza_fin_extinsa'!J16)),"",'1C-Analiza_fin_extinsa'!J10/('1C-Analiza_fin_extinsa'!J11+'1C-Analiza_fin_extinsa'!J16))</f>
        <v/>
      </c>
      <c r="K99" s="61" t="str">
        <f>IF(ISERROR('1C-Analiza_fin_extinsa'!K10/('1C-Analiza_fin_extinsa'!K11+'1C-Analiza_fin_extinsa'!K16)),"",'1C-Analiza_fin_extinsa'!K10/('1C-Analiza_fin_extinsa'!K11+'1C-Analiza_fin_extinsa'!K16))</f>
        <v/>
      </c>
      <c r="L99" s="61" t="str">
        <f>IF(ISERROR('1C-Analiza_fin_extinsa'!L10/('1C-Analiza_fin_extinsa'!L11+'1C-Analiza_fin_extinsa'!L16)),"",'1C-Analiza_fin_extinsa'!L10/('1C-Analiza_fin_extinsa'!L11+'1C-Analiza_fin_extinsa'!L16))</f>
        <v/>
      </c>
      <c r="M99" s="61" t="str">
        <f>IF(ISERROR('1C-Analiza_fin_extinsa'!M10/('1C-Analiza_fin_extinsa'!M11+'1C-Analiza_fin_extinsa'!M16)),"",'1C-Analiza_fin_extinsa'!M10/('1C-Analiza_fin_extinsa'!M11+'1C-Analiza_fin_extinsa'!M16))</f>
        <v/>
      </c>
      <c r="N99" s="61" t="str">
        <f>IF(ISERROR('1C-Analiza_fin_extinsa'!N10/('1C-Analiza_fin_extinsa'!N11+'1C-Analiza_fin_extinsa'!N16)),"",'1C-Analiza_fin_extinsa'!N10/('1C-Analiza_fin_extinsa'!N11+'1C-Analiza_fin_extinsa'!N16))</f>
        <v/>
      </c>
    </row>
    <row r="100" spans="1:14" ht="39" x14ac:dyDescent="0.3">
      <c r="A100" s="43" t="s">
        <v>220</v>
      </c>
      <c r="B100" s="48" t="str">
        <f>IF(ISERROR('1C-Analiza_fin_extinsa'!B20/('1C-Analiza_fin_extinsa'!B20+'1C-Analiza_fin_extinsa'!B16)),"",'1C-Analiza_fin_extinsa'!B20/('1C-Analiza_fin_extinsa'!B20+'1C-Analiza_fin_extinsa'!B16))</f>
        <v/>
      </c>
      <c r="C100" s="48" t="str">
        <f>IF(ISERROR('1C-Analiza_fin_extinsa'!C20/('1C-Analiza_fin_extinsa'!C20+'1C-Analiza_fin_extinsa'!C16)),"",'1C-Analiza_fin_extinsa'!C20/('1C-Analiza_fin_extinsa'!C20+'1C-Analiza_fin_extinsa'!C16))</f>
        <v/>
      </c>
      <c r="D100" s="48" t="str">
        <f>IF(ISERROR('1C-Analiza_fin_extinsa'!D20/('1C-Analiza_fin_extinsa'!D20+'1C-Analiza_fin_extinsa'!D16)),"",'1C-Analiza_fin_extinsa'!D20/('1C-Analiza_fin_extinsa'!D20+'1C-Analiza_fin_extinsa'!D16))</f>
        <v/>
      </c>
      <c r="E100" s="48" t="str">
        <f>IF(ISERROR('1C-Analiza_fin_extinsa'!E20/('1C-Analiza_fin_extinsa'!E20+'1C-Analiza_fin_extinsa'!E16)),"",'1C-Analiza_fin_extinsa'!E20/('1C-Analiza_fin_extinsa'!E20+'1C-Analiza_fin_extinsa'!E16))</f>
        <v/>
      </c>
      <c r="F100" s="48" t="str">
        <f>IF(ISERROR('1C-Analiza_fin_extinsa'!F20/('1C-Analiza_fin_extinsa'!F20+'1C-Analiza_fin_extinsa'!F16)),"",'1C-Analiza_fin_extinsa'!F20/('1C-Analiza_fin_extinsa'!F20+'1C-Analiza_fin_extinsa'!F16))</f>
        <v/>
      </c>
      <c r="G100" s="48" t="str">
        <f>IF(ISERROR('1C-Analiza_fin_extinsa'!G20/('1C-Analiza_fin_extinsa'!G20+'1C-Analiza_fin_extinsa'!G16)),"",'1C-Analiza_fin_extinsa'!G20/('1C-Analiza_fin_extinsa'!G20+'1C-Analiza_fin_extinsa'!G16))</f>
        <v/>
      </c>
      <c r="H100" s="48" t="str">
        <f>IF(ISERROR('1C-Analiza_fin_extinsa'!H20/('1C-Analiza_fin_extinsa'!H20+'1C-Analiza_fin_extinsa'!H16)),"",'1C-Analiza_fin_extinsa'!H20/('1C-Analiza_fin_extinsa'!H20+'1C-Analiza_fin_extinsa'!H16))</f>
        <v/>
      </c>
      <c r="I100" s="48" t="str">
        <f>IF(ISERROR('1C-Analiza_fin_extinsa'!I20/('1C-Analiza_fin_extinsa'!I20+'1C-Analiza_fin_extinsa'!I16)),"",'1C-Analiza_fin_extinsa'!I20/('1C-Analiza_fin_extinsa'!I20+'1C-Analiza_fin_extinsa'!I16))</f>
        <v/>
      </c>
      <c r="J100" s="48" t="str">
        <f>IF(ISERROR('1C-Analiza_fin_extinsa'!J20/('1C-Analiza_fin_extinsa'!J20+'1C-Analiza_fin_extinsa'!J16)),"",'1C-Analiza_fin_extinsa'!J20/('1C-Analiza_fin_extinsa'!J20+'1C-Analiza_fin_extinsa'!J16))</f>
        <v/>
      </c>
      <c r="K100" s="48" t="str">
        <f>IF(ISERROR('1C-Analiza_fin_extinsa'!K20/('1C-Analiza_fin_extinsa'!K20+'1C-Analiza_fin_extinsa'!K16)),"",'1C-Analiza_fin_extinsa'!K20/('1C-Analiza_fin_extinsa'!K20+'1C-Analiza_fin_extinsa'!K16))</f>
        <v/>
      </c>
      <c r="L100" s="48" t="str">
        <f>IF(ISERROR('1C-Analiza_fin_extinsa'!L20/('1C-Analiza_fin_extinsa'!L20+'1C-Analiza_fin_extinsa'!L16)),"",'1C-Analiza_fin_extinsa'!L20/('1C-Analiza_fin_extinsa'!L20+'1C-Analiza_fin_extinsa'!L16))</f>
        <v/>
      </c>
      <c r="M100" s="48" t="str">
        <f>IF(ISERROR('1C-Analiza_fin_extinsa'!M20/('1C-Analiza_fin_extinsa'!M20+'1C-Analiza_fin_extinsa'!M16)),"",'1C-Analiza_fin_extinsa'!M20/('1C-Analiza_fin_extinsa'!M20+'1C-Analiza_fin_extinsa'!M16))</f>
        <v/>
      </c>
      <c r="N100" s="48" t="str">
        <f>IF(ISERROR('1C-Analiza_fin_extinsa'!N20/('1C-Analiza_fin_extinsa'!N20+'1C-Analiza_fin_extinsa'!N16)),"",'1C-Analiza_fin_extinsa'!N20/('1C-Analiza_fin_extinsa'!N20+'1C-Analiza_fin_extinsa'!N16))</f>
        <v/>
      </c>
    </row>
    <row r="101" spans="1:14" ht="26" x14ac:dyDescent="0.3">
      <c r="A101" s="43" t="s">
        <v>221</v>
      </c>
      <c r="B101" s="47" t="str">
        <f>IF(ISERROR('1C-Analiza_fin_extinsa'!B20/'1C-Analiza_fin_extinsa'!B21),"",'1C-Analiza_fin_extinsa'!B20/'1C-Analiza_fin_extinsa'!B21)</f>
        <v/>
      </c>
      <c r="C101" s="47" t="str">
        <f>IF(ISERROR('1C-Analiza_fin_extinsa'!C20/'1C-Analiza_fin_extinsa'!C21),"",'1C-Analiza_fin_extinsa'!C20/'1C-Analiza_fin_extinsa'!C21)</f>
        <v/>
      </c>
      <c r="D101" s="47" t="str">
        <f>IF(ISERROR('1C-Analiza_fin_extinsa'!D20/'1C-Analiza_fin_extinsa'!D21),"",'1C-Analiza_fin_extinsa'!D20/'1C-Analiza_fin_extinsa'!D21)</f>
        <v/>
      </c>
      <c r="E101" s="47" t="str">
        <f>IF(ISERROR('1C-Analiza_fin_extinsa'!E20/'1C-Analiza_fin_extinsa'!E21),"",'1C-Analiza_fin_extinsa'!E20/'1C-Analiza_fin_extinsa'!E21)</f>
        <v/>
      </c>
      <c r="F101" s="47" t="str">
        <f>IF(ISERROR('1C-Analiza_fin_extinsa'!F20/'1C-Analiza_fin_extinsa'!F21),"",'1C-Analiza_fin_extinsa'!F20/'1C-Analiza_fin_extinsa'!F21)</f>
        <v/>
      </c>
      <c r="G101" s="47" t="str">
        <f>IF(ISERROR('1C-Analiza_fin_extinsa'!G20/'1C-Analiza_fin_extinsa'!G21),"",'1C-Analiza_fin_extinsa'!G20/'1C-Analiza_fin_extinsa'!G21)</f>
        <v/>
      </c>
      <c r="H101" s="47" t="str">
        <f>IF(ISERROR('1C-Analiza_fin_extinsa'!H20/'1C-Analiza_fin_extinsa'!H21),"",'1C-Analiza_fin_extinsa'!H20/'1C-Analiza_fin_extinsa'!H21)</f>
        <v/>
      </c>
      <c r="I101" s="47" t="str">
        <f>IF(ISERROR('1C-Analiza_fin_extinsa'!I20/'1C-Analiza_fin_extinsa'!I21),"",'1C-Analiza_fin_extinsa'!I20/'1C-Analiza_fin_extinsa'!I21)</f>
        <v/>
      </c>
      <c r="J101" s="47" t="str">
        <f>IF(ISERROR('1C-Analiza_fin_extinsa'!J20/'1C-Analiza_fin_extinsa'!J21),"",'1C-Analiza_fin_extinsa'!J20/'1C-Analiza_fin_extinsa'!J21)</f>
        <v/>
      </c>
      <c r="K101" s="47" t="str">
        <f>IF(ISERROR('1C-Analiza_fin_extinsa'!K20/'1C-Analiza_fin_extinsa'!K21),"",'1C-Analiza_fin_extinsa'!K20/'1C-Analiza_fin_extinsa'!K21)</f>
        <v/>
      </c>
      <c r="L101" s="47" t="str">
        <f>IF(ISERROR('1C-Analiza_fin_extinsa'!L20/'1C-Analiza_fin_extinsa'!L21),"",'1C-Analiza_fin_extinsa'!L20/'1C-Analiza_fin_extinsa'!L21)</f>
        <v/>
      </c>
      <c r="M101" s="47" t="str">
        <f>IF(ISERROR('1C-Analiza_fin_extinsa'!M20/'1C-Analiza_fin_extinsa'!M21),"",'1C-Analiza_fin_extinsa'!M20/'1C-Analiza_fin_extinsa'!M21)</f>
        <v/>
      </c>
      <c r="N101" s="47" t="str">
        <f>IF(ISERROR('1C-Analiza_fin_extinsa'!N20/'1C-Analiza_fin_extinsa'!N21),"",'1C-Analiza_fin_extinsa'!N20/'1C-Analiza_fin_extinsa'!N21)</f>
        <v/>
      </c>
    </row>
    <row r="102" spans="1:14" ht="26" x14ac:dyDescent="0.3">
      <c r="A102" s="43" t="s">
        <v>222</v>
      </c>
      <c r="B102" s="47" t="str">
        <f>IF(ISERROR('1C-Analiza_fin_extinsa'!B16/'1C-Analiza_fin_extinsa'!B20),"",'1C-Analiza_fin_extinsa'!B16/'1C-Analiza_fin_extinsa'!B20)</f>
        <v/>
      </c>
      <c r="C102" s="47" t="str">
        <f>IF(ISERROR('1C-Analiza_fin_extinsa'!C16/'1C-Analiza_fin_extinsa'!C20),"",'1C-Analiza_fin_extinsa'!C16/'1C-Analiza_fin_extinsa'!C20)</f>
        <v/>
      </c>
      <c r="D102" s="47" t="str">
        <f>IF(ISERROR('1C-Analiza_fin_extinsa'!D16/'1C-Analiza_fin_extinsa'!D20),"",'1C-Analiza_fin_extinsa'!D16/'1C-Analiza_fin_extinsa'!D20)</f>
        <v/>
      </c>
      <c r="E102" s="47" t="str">
        <f>IF(ISERROR('1C-Analiza_fin_extinsa'!E16/'1C-Analiza_fin_extinsa'!E20),"",'1C-Analiza_fin_extinsa'!E16/'1C-Analiza_fin_extinsa'!E20)</f>
        <v/>
      </c>
      <c r="F102" s="47" t="str">
        <f>IF(ISERROR('1C-Analiza_fin_extinsa'!F16/'1C-Analiza_fin_extinsa'!F20),"",'1C-Analiza_fin_extinsa'!F16/'1C-Analiza_fin_extinsa'!F20)</f>
        <v/>
      </c>
      <c r="G102" s="47" t="str">
        <f>IF(ISERROR('1C-Analiza_fin_extinsa'!G16/'1C-Analiza_fin_extinsa'!G20),"",'1C-Analiza_fin_extinsa'!G16/'1C-Analiza_fin_extinsa'!G20)</f>
        <v/>
      </c>
      <c r="H102" s="47" t="str">
        <f>IF(ISERROR('1C-Analiza_fin_extinsa'!H16/'1C-Analiza_fin_extinsa'!H20),"",'1C-Analiza_fin_extinsa'!H16/'1C-Analiza_fin_extinsa'!H20)</f>
        <v/>
      </c>
      <c r="I102" s="47" t="str">
        <f>IF(ISERROR('1C-Analiza_fin_extinsa'!I16/'1C-Analiza_fin_extinsa'!I20),"",'1C-Analiza_fin_extinsa'!I16/'1C-Analiza_fin_extinsa'!I20)</f>
        <v/>
      </c>
      <c r="J102" s="47" t="str">
        <f>IF(ISERROR('1C-Analiza_fin_extinsa'!J16/'1C-Analiza_fin_extinsa'!J20),"",'1C-Analiza_fin_extinsa'!J16/'1C-Analiza_fin_extinsa'!J20)</f>
        <v/>
      </c>
      <c r="K102" s="47" t="str">
        <f>IF(ISERROR('1C-Analiza_fin_extinsa'!K16/'1C-Analiza_fin_extinsa'!K20),"",'1C-Analiza_fin_extinsa'!K16/'1C-Analiza_fin_extinsa'!K20)</f>
        <v/>
      </c>
      <c r="L102" s="47" t="str">
        <f>IF(ISERROR('1C-Analiza_fin_extinsa'!L16/'1C-Analiza_fin_extinsa'!L20),"",'1C-Analiza_fin_extinsa'!L16/'1C-Analiza_fin_extinsa'!L20)</f>
        <v/>
      </c>
      <c r="M102" s="47" t="str">
        <f>IF(ISERROR('1C-Analiza_fin_extinsa'!M16/'1C-Analiza_fin_extinsa'!M20),"",'1C-Analiza_fin_extinsa'!M16/'1C-Analiza_fin_extinsa'!M20)</f>
        <v/>
      </c>
      <c r="N102" s="47" t="str">
        <f>IF(ISERROR('1C-Analiza_fin_extinsa'!N16/'1C-Analiza_fin_extinsa'!N20),"",'1C-Analiza_fin_extinsa'!N16/'1C-Analiza_fin_extinsa'!N20)</f>
        <v/>
      </c>
    </row>
    <row r="103" spans="1:14" ht="26" x14ac:dyDescent="0.3">
      <c r="A103" s="43" t="s">
        <v>223</v>
      </c>
      <c r="B103" s="47" t="str">
        <f>IF(ISERROR('1C-Analiza_fin_extinsa'!B16/'1C-Analiza_fin_extinsa'!B21),"",'1C-Analiza_fin_extinsa'!B16/'1C-Analiza_fin_extinsa'!B21)</f>
        <v/>
      </c>
      <c r="C103" s="47" t="str">
        <f>IF(ISERROR('1C-Analiza_fin_extinsa'!C16/'1C-Analiza_fin_extinsa'!C21),"",'1C-Analiza_fin_extinsa'!C16/'1C-Analiza_fin_extinsa'!C21)</f>
        <v/>
      </c>
      <c r="D103" s="47" t="str">
        <f>IF(ISERROR('1C-Analiza_fin_extinsa'!D16/'1C-Analiza_fin_extinsa'!D21),"",'1C-Analiza_fin_extinsa'!D16/'1C-Analiza_fin_extinsa'!D21)</f>
        <v/>
      </c>
      <c r="E103" s="47" t="str">
        <f>IF(ISERROR('1C-Analiza_fin_extinsa'!E16/'1C-Analiza_fin_extinsa'!E21),"",'1C-Analiza_fin_extinsa'!E16/'1C-Analiza_fin_extinsa'!E21)</f>
        <v/>
      </c>
      <c r="F103" s="47" t="str">
        <f>IF(ISERROR('1C-Analiza_fin_extinsa'!F16/'1C-Analiza_fin_extinsa'!F21),"",'1C-Analiza_fin_extinsa'!F16/'1C-Analiza_fin_extinsa'!F21)</f>
        <v/>
      </c>
      <c r="G103" s="47" t="str">
        <f>IF(ISERROR('1C-Analiza_fin_extinsa'!G16/'1C-Analiza_fin_extinsa'!G21),"",'1C-Analiza_fin_extinsa'!G16/'1C-Analiza_fin_extinsa'!G21)</f>
        <v/>
      </c>
      <c r="H103" s="47" t="str">
        <f>IF(ISERROR('1C-Analiza_fin_extinsa'!H16/'1C-Analiza_fin_extinsa'!H21),"",'1C-Analiza_fin_extinsa'!H16/'1C-Analiza_fin_extinsa'!H21)</f>
        <v/>
      </c>
      <c r="I103" s="47" t="str">
        <f>IF(ISERROR('1C-Analiza_fin_extinsa'!I16/'1C-Analiza_fin_extinsa'!I21),"",'1C-Analiza_fin_extinsa'!I16/'1C-Analiza_fin_extinsa'!I21)</f>
        <v/>
      </c>
      <c r="J103" s="47" t="str">
        <f>IF(ISERROR('1C-Analiza_fin_extinsa'!J16/'1C-Analiza_fin_extinsa'!J21),"",'1C-Analiza_fin_extinsa'!J16/'1C-Analiza_fin_extinsa'!J21)</f>
        <v/>
      </c>
      <c r="K103" s="47" t="str">
        <f>IF(ISERROR('1C-Analiza_fin_extinsa'!K16/'1C-Analiza_fin_extinsa'!K21),"",'1C-Analiza_fin_extinsa'!K16/'1C-Analiza_fin_extinsa'!K21)</f>
        <v/>
      </c>
      <c r="L103" s="47" t="str">
        <f>IF(ISERROR('1C-Analiza_fin_extinsa'!L16/'1C-Analiza_fin_extinsa'!L21),"",'1C-Analiza_fin_extinsa'!L16/'1C-Analiza_fin_extinsa'!L21)</f>
        <v/>
      </c>
      <c r="M103" s="47" t="str">
        <f>IF(ISERROR('1C-Analiza_fin_extinsa'!M16/'1C-Analiza_fin_extinsa'!M21),"",'1C-Analiza_fin_extinsa'!M16/'1C-Analiza_fin_extinsa'!M21)</f>
        <v/>
      </c>
      <c r="N103" s="47" t="str">
        <f>IF(ISERROR('1C-Analiza_fin_extinsa'!N16/'1C-Analiza_fin_extinsa'!N21),"",'1C-Analiza_fin_extinsa'!N16/'1C-Analiza_fin_extinsa'!N21)</f>
        <v/>
      </c>
    </row>
    <row r="104" spans="1:14" ht="15" customHeight="1" x14ac:dyDescent="0.3">
      <c r="A104" s="43" t="s">
        <v>224</v>
      </c>
      <c r="B104" s="47" t="str">
        <f>IF(ISERROR('1C-Analiza_fin_extinsa'!B11/'1C-Analiza_fin_extinsa'!B21),"",'1C-Analiza_fin_extinsa'!B11/'1C-Analiza_fin_extinsa'!B21)</f>
        <v/>
      </c>
      <c r="C104" s="47" t="str">
        <f>IF(ISERROR('1C-Analiza_fin_extinsa'!C11/'1C-Analiza_fin_extinsa'!C21),"",'1C-Analiza_fin_extinsa'!C11/'1C-Analiza_fin_extinsa'!C21)</f>
        <v/>
      </c>
      <c r="D104" s="47" t="str">
        <f>IF(ISERROR('1C-Analiza_fin_extinsa'!D11/'1C-Analiza_fin_extinsa'!D21),"",'1C-Analiza_fin_extinsa'!D11/'1C-Analiza_fin_extinsa'!D21)</f>
        <v/>
      </c>
      <c r="E104" s="47" t="str">
        <f>IF(ISERROR('1C-Analiza_fin_extinsa'!E11/'1C-Analiza_fin_extinsa'!E21),"",'1C-Analiza_fin_extinsa'!E11/'1C-Analiza_fin_extinsa'!E21)</f>
        <v/>
      </c>
      <c r="F104" s="47" t="str">
        <f>IF(ISERROR('1C-Analiza_fin_extinsa'!F11/'1C-Analiza_fin_extinsa'!F21),"",'1C-Analiza_fin_extinsa'!F11/'1C-Analiza_fin_extinsa'!F21)</f>
        <v/>
      </c>
      <c r="G104" s="47" t="str">
        <f>IF(ISERROR('1C-Analiza_fin_extinsa'!G11/'1C-Analiza_fin_extinsa'!G21),"",'1C-Analiza_fin_extinsa'!G11/'1C-Analiza_fin_extinsa'!G21)</f>
        <v/>
      </c>
      <c r="H104" s="47" t="str">
        <f>IF(ISERROR('1C-Analiza_fin_extinsa'!H11/'1C-Analiza_fin_extinsa'!H21),"",'1C-Analiza_fin_extinsa'!H11/'1C-Analiza_fin_extinsa'!H21)</f>
        <v/>
      </c>
      <c r="I104" s="47" t="str">
        <f>IF(ISERROR('1C-Analiza_fin_extinsa'!I11/'1C-Analiza_fin_extinsa'!I21),"",'1C-Analiza_fin_extinsa'!I11/'1C-Analiza_fin_extinsa'!I21)</f>
        <v/>
      </c>
      <c r="J104" s="47" t="str">
        <f>IF(ISERROR('1C-Analiza_fin_extinsa'!J11/'1C-Analiza_fin_extinsa'!J21),"",'1C-Analiza_fin_extinsa'!J11/'1C-Analiza_fin_extinsa'!J21)</f>
        <v/>
      </c>
      <c r="K104" s="47" t="str">
        <f>IF(ISERROR('1C-Analiza_fin_extinsa'!K11/'1C-Analiza_fin_extinsa'!K21),"",'1C-Analiza_fin_extinsa'!K11/'1C-Analiza_fin_extinsa'!K21)</f>
        <v/>
      </c>
      <c r="L104" s="47" t="str">
        <f>IF(ISERROR('1C-Analiza_fin_extinsa'!L11/'1C-Analiza_fin_extinsa'!L21),"",'1C-Analiza_fin_extinsa'!L11/'1C-Analiza_fin_extinsa'!L21)</f>
        <v/>
      </c>
      <c r="M104" s="47" t="str">
        <f>IF(ISERROR('1C-Analiza_fin_extinsa'!M11/'1C-Analiza_fin_extinsa'!M21),"",'1C-Analiza_fin_extinsa'!M11/'1C-Analiza_fin_extinsa'!M21)</f>
        <v/>
      </c>
      <c r="N104" s="47" t="str">
        <f>IF(ISERROR('1C-Analiza_fin_extinsa'!N11/'1C-Analiza_fin_extinsa'!N21),"",'1C-Analiza_fin_extinsa'!N11/'1C-Analiza_fin_extinsa'!N21)</f>
        <v/>
      </c>
    </row>
    <row r="105" spans="1:14" ht="26" x14ac:dyDescent="0.3">
      <c r="A105" s="62" t="s">
        <v>225</v>
      </c>
      <c r="B105" s="63" t="str">
        <f>IF(ISERROR(('1C-Analiza_fin_extinsa'!B11+'1C-Analiza_fin_extinsa'!B16)/'1C-Analiza_fin_extinsa'!B21),"",('1C-Analiza_fin_extinsa'!B11+'1C-Analiza_fin_extinsa'!B16)/'1C-Analiza_fin_extinsa'!B21)</f>
        <v/>
      </c>
      <c r="C105" s="63" t="str">
        <f>IF(ISERROR(('1C-Analiza_fin_extinsa'!C11+'1C-Analiza_fin_extinsa'!C16)/'1C-Analiza_fin_extinsa'!C21),"",('1C-Analiza_fin_extinsa'!C11+'1C-Analiza_fin_extinsa'!C16)/'1C-Analiza_fin_extinsa'!C21)</f>
        <v/>
      </c>
      <c r="D105" s="63" t="str">
        <f>IF(ISERROR(('1C-Analiza_fin_extinsa'!D11+'1C-Analiza_fin_extinsa'!D16)/'1C-Analiza_fin_extinsa'!D21),"",('1C-Analiza_fin_extinsa'!D11+'1C-Analiza_fin_extinsa'!D16)/'1C-Analiza_fin_extinsa'!D21)</f>
        <v/>
      </c>
      <c r="E105" s="63" t="str">
        <f>IF(ISERROR(('1C-Analiza_fin_extinsa'!E11+'1C-Analiza_fin_extinsa'!E16)/'1C-Analiza_fin_extinsa'!E21),"",('1C-Analiza_fin_extinsa'!E11+'1C-Analiza_fin_extinsa'!E16)/'1C-Analiza_fin_extinsa'!E21)</f>
        <v/>
      </c>
      <c r="F105" s="63" t="str">
        <f>IF(ISERROR(('1C-Analiza_fin_extinsa'!F11+'1C-Analiza_fin_extinsa'!F16)/'1C-Analiza_fin_extinsa'!F21),"",('1C-Analiza_fin_extinsa'!F11+'1C-Analiza_fin_extinsa'!F16)/'1C-Analiza_fin_extinsa'!F21)</f>
        <v/>
      </c>
      <c r="G105" s="63" t="str">
        <f>IF(ISERROR(('1C-Analiza_fin_extinsa'!G11+'1C-Analiza_fin_extinsa'!G16)/'1C-Analiza_fin_extinsa'!G21),"",('1C-Analiza_fin_extinsa'!G11+'1C-Analiza_fin_extinsa'!G16)/'1C-Analiza_fin_extinsa'!G21)</f>
        <v/>
      </c>
      <c r="H105" s="63" t="str">
        <f>IF(ISERROR(('1C-Analiza_fin_extinsa'!H11+'1C-Analiza_fin_extinsa'!H16)/'1C-Analiza_fin_extinsa'!H21),"",('1C-Analiza_fin_extinsa'!H11+'1C-Analiza_fin_extinsa'!H16)/'1C-Analiza_fin_extinsa'!H21)</f>
        <v/>
      </c>
      <c r="I105" s="63" t="str">
        <f>IF(ISERROR(('1C-Analiza_fin_extinsa'!I11+'1C-Analiza_fin_extinsa'!I16)/'1C-Analiza_fin_extinsa'!I21),"",('1C-Analiza_fin_extinsa'!I11+'1C-Analiza_fin_extinsa'!I16)/'1C-Analiza_fin_extinsa'!I21)</f>
        <v/>
      </c>
      <c r="J105" s="63" t="str">
        <f>IF(ISERROR(('1C-Analiza_fin_extinsa'!J11+'1C-Analiza_fin_extinsa'!J16)/'1C-Analiza_fin_extinsa'!J21),"",('1C-Analiza_fin_extinsa'!J11+'1C-Analiza_fin_extinsa'!J16)/'1C-Analiza_fin_extinsa'!J21)</f>
        <v/>
      </c>
      <c r="K105" s="63" t="str">
        <f>IF(ISERROR(('1C-Analiza_fin_extinsa'!K11+'1C-Analiza_fin_extinsa'!K16)/'1C-Analiza_fin_extinsa'!K21),"",('1C-Analiza_fin_extinsa'!K11+'1C-Analiza_fin_extinsa'!K16)/'1C-Analiza_fin_extinsa'!K21)</f>
        <v/>
      </c>
      <c r="L105" s="63" t="str">
        <f>IF(ISERROR(('1C-Analiza_fin_extinsa'!L11+'1C-Analiza_fin_extinsa'!L16)/'1C-Analiza_fin_extinsa'!L21),"",('1C-Analiza_fin_extinsa'!L11+'1C-Analiza_fin_extinsa'!L16)/'1C-Analiza_fin_extinsa'!L21)</f>
        <v/>
      </c>
      <c r="M105" s="63" t="str">
        <f>IF(ISERROR(('1C-Analiza_fin_extinsa'!M11+'1C-Analiza_fin_extinsa'!M16)/'1C-Analiza_fin_extinsa'!M21),"",('1C-Analiza_fin_extinsa'!M11+'1C-Analiza_fin_extinsa'!M16)/'1C-Analiza_fin_extinsa'!M21)</f>
        <v/>
      </c>
      <c r="N105" s="63" t="str">
        <f>IF(ISERROR(('1C-Analiza_fin_extinsa'!N11+'1C-Analiza_fin_extinsa'!N16)/'1C-Analiza_fin_extinsa'!N21),"",('1C-Analiza_fin_extinsa'!N11+'1C-Analiza_fin_extinsa'!N16)/'1C-Analiza_fin_extinsa'!N21)</f>
        <v/>
      </c>
    </row>
  </sheetData>
  <mergeCells count="3">
    <mergeCell ref="A1:D1"/>
    <mergeCell ref="A2:D2"/>
    <mergeCell ref="E2:N2"/>
  </mergeCells>
  <conditionalFormatting sqref="B51:N52">
    <cfRule type="cellIs" dxfId="0" priority="1" operator="lessThan">
      <formula>0</formula>
    </cfRule>
  </conditionalFormatting>
  <pageMargins left="0.33333333333333331" right="0.15625" top="0.55118110236220474" bottom="0.35433070866141736" header="0.11811023622047245" footer="0.31496062992125984"/>
  <pageSetup paperSize="9" fitToHeight="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F27"/>
  <sheetViews>
    <sheetView view="pageLayout" zoomScaleNormal="100" workbookViewId="0">
      <selection activeCell="B17" sqref="B17:E17"/>
    </sheetView>
  </sheetViews>
  <sheetFormatPr defaultColWidth="12" defaultRowHeight="13" x14ac:dyDescent="0.3"/>
  <cols>
    <col min="1" max="1" width="4.8984375" style="90" customWidth="1"/>
    <col min="2" max="5" width="12" style="90"/>
    <col min="6" max="6" width="46.09765625" style="90" customWidth="1"/>
    <col min="7" max="16384" width="12" style="90"/>
  </cols>
  <sheetData>
    <row r="1" spans="1:6" ht="14.5" x14ac:dyDescent="0.3">
      <c r="A1" s="328" t="s">
        <v>244</v>
      </c>
      <c r="B1" s="328"/>
      <c r="C1" s="328"/>
      <c r="D1" s="328"/>
      <c r="E1" s="328"/>
      <c r="F1" s="328"/>
    </row>
    <row r="2" spans="1:6" x14ac:dyDescent="0.3">
      <c r="A2" s="1"/>
      <c r="B2" s="1"/>
      <c r="C2" s="1"/>
      <c r="D2" s="1"/>
      <c r="E2" s="1"/>
      <c r="F2" s="1"/>
    </row>
    <row r="3" spans="1:6" x14ac:dyDescent="0.3">
      <c r="A3" s="327" t="s">
        <v>159</v>
      </c>
      <c r="B3" s="327"/>
      <c r="C3" s="327"/>
      <c r="D3" s="327"/>
      <c r="E3" s="327"/>
      <c r="F3" s="327"/>
    </row>
    <row r="4" spans="1:6" ht="42" customHeight="1" x14ac:dyDescent="0.3">
      <c r="A4" s="327" t="s">
        <v>269</v>
      </c>
      <c r="B4" s="327"/>
      <c r="C4" s="327"/>
      <c r="D4" s="327"/>
      <c r="E4" s="327"/>
      <c r="F4" s="327"/>
    </row>
    <row r="5" spans="1:6" x14ac:dyDescent="0.3">
      <c r="A5" s="89"/>
      <c r="B5" s="89"/>
      <c r="C5" s="89"/>
      <c r="D5" s="89"/>
      <c r="E5" s="89"/>
      <c r="F5" s="89"/>
    </row>
    <row r="6" spans="1:6" x14ac:dyDescent="0.3">
      <c r="A6" s="338" t="s">
        <v>161</v>
      </c>
      <c r="B6" s="338"/>
      <c r="C6" s="338"/>
      <c r="D6" s="338"/>
      <c r="E6" s="338"/>
      <c r="F6" s="338"/>
    </row>
    <row r="8" spans="1:6" ht="54" customHeight="1" x14ac:dyDescent="0.3">
      <c r="A8" s="91" t="s">
        <v>145</v>
      </c>
      <c r="B8" s="326" t="s">
        <v>312</v>
      </c>
      <c r="C8" s="326"/>
      <c r="D8" s="326"/>
      <c r="E8" s="326"/>
      <c r="F8" s="336"/>
    </row>
    <row r="9" spans="1:6" x14ac:dyDescent="0.3">
      <c r="A9" s="92"/>
      <c r="B9" s="327" t="s">
        <v>158</v>
      </c>
      <c r="C9" s="327"/>
      <c r="D9" s="327"/>
      <c r="E9" s="327"/>
      <c r="F9" s="337"/>
    </row>
    <row r="10" spans="1:6" x14ac:dyDescent="0.3">
      <c r="A10" s="92"/>
      <c r="B10" s="329" t="s">
        <v>150</v>
      </c>
      <c r="C10" s="329"/>
      <c r="D10" s="329"/>
      <c r="E10" s="329"/>
      <c r="F10" s="93">
        <f>'1A-Bilant'!D92</f>
        <v>0</v>
      </c>
    </row>
    <row r="11" spans="1:6" x14ac:dyDescent="0.3">
      <c r="A11" s="92"/>
      <c r="B11" s="329" t="s">
        <v>151</v>
      </c>
      <c r="C11" s="329"/>
      <c r="D11" s="329"/>
      <c r="E11" s="329"/>
      <c r="F11" s="93">
        <f>'1A-Bilant'!D95</f>
        <v>0</v>
      </c>
    </row>
    <row r="12" spans="1:6" x14ac:dyDescent="0.3">
      <c r="A12" s="92"/>
      <c r="B12" s="330" t="s">
        <v>152</v>
      </c>
      <c r="C12" s="330"/>
      <c r="D12" s="330"/>
      <c r="E12" s="330"/>
      <c r="F12" s="94">
        <f>F10+F11</f>
        <v>0</v>
      </c>
    </row>
    <row r="13" spans="1:6" ht="27" customHeight="1" x14ac:dyDescent="0.3">
      <c r="A13" s="92"/>
      <c r="B13" s="330" t="s">
        <v>153</v>
      </c>
      <c r="C13" s="330"/>
      <c r="D13" s="330"/>
      <c r="E13" s="330"/>
      <c r="F13" s="331"/>
    </row>
    <row r="14" spans="1:6" ht="27.75" customHeight="1" x14ac:dyDescent="0.3">
      <c r="A14" s="92"/>
      <c r="B14" s="340" t="s">
        <v>313</v>
      </c>
      <c r="C14" s="340"/>
      <c r="D14" s="340"/>
      <c r="E14" s="340"/>
      <c r="F14" s="341"/>
    </row>
    <row r="15" spans="1:6" x14ac:dyDescent="0.3">
      <c r="A15" s="92"/>
      <c r="B15" s="329" t="s">
        <v>154</v>
      </c>
      <c r="C15" s="329"/>
      <c r="D15" s="329"/>
      <c r="E15" s="329"/>
      <c r="F15" s="93">
        <f>'1A-Bilant'!D79</f>
        <v>0</v>
      </c>
    </row>
    <row r="16" spans="1:6" x14ac:dyDescent="0.3">
      <c r="A16" s="92"/>
      <c r="B16" s="329" t="s">
        <v>155</v>
      </c>
      <c r="C16" s="329"/>
      <c r="D16" s="329"/>
      <c r="E16" s="329"/>
      <c r="F16" s="93">
        <f>'1A-Bilant'!D84</f>
        <v>0</v>
      </c>
    </row>
    <row r="17" spans="1:6" x14ac:dyDescent="0.3">
      <c r="A17" s="92"/>
      <c r="B17" s="329" t="s">
        <v>156</v>
      </c>
      <c r="C17" s="329"/>
      <c r="D17" s="329"/>
      <c r="E17" s="329"/>
      <c r="F17" s="93">
        <f>'1A-Bilant'!D85</f>
        <v>0</v>
      </c>
    </row>
    <row r="18" spans="1:6" x14ac:dyDescent="0.3">
      <c r="A18" s="92"/>
      <c r="B18" s="329" t="s">
        <v>157</v>
      </c>
      <c r="C18" s="329"/>
      <c r="D18" s="329"/>
      <c r="E18" s="329"/>
      <c r="F18" s="93">
        <f>'1A-Bilant'!D88</f>
        <v>0</v>
      </c>
    </row>
    <row r="19" spans="1:6" ht="12.75" customHeight="1" x14ac:dyDescent="0.3">
      <c r="A19" s="92"/>
      <c r="B19" s="339" t="s">
        <v>324</v>
      </c>
      <c r="C19" s="339"/>
      <c r="D19" s="339"/>
      <c r="E19" s="339"/>
      <c r="F19" s="94">
        <f>F12+SUM(F16:F18)</f>
        <v>0</v>
      </c>
    </row>
    <row r="20" spans="1:6" ht="27" customHeight="1" x14ac:dyDescent="0.3">
      <c r="A20" s="92"/>
      <c r="B20" s="332" t="s">
        <v>325</v>
      </c>
      <c r="C20" s="332"/>
      <c r="D20" s="332"/>
      <c r="E20" s="332"/>
      <c r="F20" s="333"/>
    </row>
    <row r="21" spans="1:6" x14ac:dyDescent="0.3">
      <c r="A21" s="92"/>
      <c r="B21" s="1" t="s">
        <v>160</v>
      </c>
      <c r="C21" s="334" t="str">
        <f>CONCATENATE("Solicitantul ",IF(F12&gt;=0,"nu ",IF(F19&gt;=0,"nu ", IF(ABS(F19)&gt;F15/2,"","nu "))),"se încadrează în categoria întreprinderilor în dificultate")</f>
        <v>Solicitantul nu se încadrează în categoria întreprinderilor în dificultate</v>
      </c>
      <c r="D21" s="334"/>
      <c r="E21" s="334"/>
      <c r="F21" s="335"/>
    </row>
    <row r="22" spans="1:6" x14ac:dyDescent="0.3">
      <c r="A22" s="92"/>
      <c r="B22" s="95"/>
      <c r="C22" s="95"/>
      <c r="D22" s="95"/>
      <c r="E22" s="95"/>
      <c r="F22" s="96"/>
    </row>
    <row r="23" spans="1:6" ht="25.5" customHeight="1" x14ac:dyDescent="0.3">
      <c r="A23" s="97" t="s">
        <v>146</v>
      </c>
      <c r="B23" s="326" t="s">
        <v>149</v>
      </c>
      <c r="C23" s="326"/>
      <c r="D23" s="326"/>
      <c r="E23" s="326"/>
      <c r="F23" s="326"/>
    </row>
    <row r="24" spans="1:6" ht="26.25" customHeight="1" x14ac:dyDescent="0.3">
      <c r="A24" s="97" t="s">
        <v>147</v>
      </c>
      <c r="B24" s="326" t="s">
        <v>148</v>
      </c>
      <c r="C24" s="326"/>
      <c r="D24" s="326"/>
      <c r="E24" s="326"/>
      <c r="F24" s="326"/>
    </row>
    <row r="27" spans="1:6" ht="44.25" customHeight="1" x14ac:dyDescent="0.3">
      <c r="A27" s="327" t="s">
        <v>270</v>
      </c>
      <c r="B27" s="327"/>
      <c r="C27" s="327"/>
      <c r="D27" s="327"/>
      <c r="E27" s="327"/>
      <c r="F27" s="327"/>
    </row>
  </sheetData>
  <mergeCells count="21">
    <mergeCell ref="B12:E12"/>
    <mergeCell ref="B14:F14"/>
    <mergeCell ref="B23:F23"/>
    <mergeCell ref="B16:E16"/>
    <mergeCell ref="B17:E17"/>
    <mergeCell ref="B24:F24"/>
    <mergeCell ref="A27:F27"/>
    <mergeCell ref="A1:F1"/>
    <mergeCell ref="B10:E10"/>
    <mergeCell ref="B13:F13"/>
    <mergeCell ref="B15:E15"/>
    <mergeCell ref="B20:F20"/>
    <mergeCell ref="C21:F21"/>
    <mergeCell ref="B8:F8"/>
    <mergeCell ref="B9:F9"/>
    <mergeCell ref="A3:F3"/>
    <mergeCell ref="A4:F4"/>
    <mergeCell ref="A6:F6"/>
    <mergeCell ref="B18:E18"/>
    <mergeCell ref="B19:E19"/>
    <mergeCell ref="B11:E11"/>
  </mergeCells>
  <pageMargins left="0.42708333333333331"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F1BD8-274F-4974-9B24-389433C6B869}">
  <dimension ref="A1:P80"/>
  <sheetViews>
    <sheetView showGridLines="0" tabSelected="1" view="pageBreakPreview" topLeftCell="A31" zoomScaleNormal="100" zoomScaleSheetLayoutView="100" workbookViewId="0">
      <selection activeCell="B43" sqref="B43"/>
    </sheetView>
  </sheetViews>
  <sheetFormatPr defaultColWidth="9.296875" defaultRowHeight="12" x14ac:dyDescent="0.3"/>
  <cols>
    <col min="1" max="1" width="6.69921875" style="181" customWidth="1"/>
    <col min="2" max="2" width="39.296875" style="143" customWidth="1"/>
    <col min="3" max="3" width="12.69921875" style="179" customWidth="1"/>
    <col min="4" max="4" width="12.59765625" style="179" customWidth="1"/>
    <col min="5" max="9" width="12.69921875" style="179" customWidth="1"/>
    <col min="10" max="10" width="22.09765625" style="143" customWidth="1"/>
    <col min="11" max="11" width="30.3984375" style="143" customWidth="1"/>
    <col min="12" max="12" width="6.59765625" style="142" customWidth="1"/>
    <col min="13" max="13" width="17.296875" style="143" customWidth="1"/>
    <col min="14" max="14" width="11.296875" style="141" hidden="1" customWidth="1"/>
    <col min="15" max="15" width="11.296875" style="141" customWidth="1"/>
    <col min="16" max="16384" width="9.296875" style="141"/>
  </cols>
  <sheetData>
    <row r="1" spans="1:13" x14ac:dyDescent="0.3">
      <c r="A1" s="355" t="s">
        <v>382</v>
      </c>
      <c r="B1" s="355"/>
      <c r="C1" s="355"/>
      <c r="D1" s="355"/>
      <c r="E1" s="355"/>
      <c r="F1" s="355"/>
      <c r="G1" s="355"/>
      <c r="H1" s="355"/>
      <c r="I1" s="355"/>
    </row>
    <row r="2" spans="1:13" x14ac:dyDescent="0.3">
      <c r="A2" s="140"/>
      <c r="B2" s="144"/>
      <c r="C2" s="145"/>
      <c r="D2" s="145"/>
      <c r="E2" s="145"/>
      <c r="F2" s="145"/>
      <c r="G2" s="145"/>
      <c r="H2" s="145"/>
      <c r="I2" s="145"/>
    </row>
    <row r="3" spans="1:13" ht="13.15" customHeight="1" x14ac:dyDescent="0.3">
      <c r="A3" s="356" t="s">
        <v>120</v>
      </c>
      <c r="B3" s="358" t="s">
        <v>121</v>
      </c>
      <c r="C3" s="360" t="s">
        <v>122</v>
      </c>
      <c r="D3" s="360"/>
      <c r="E3" s="342" t="s">
        <v>226</v>
      </c>
      <c r="F3" s="360" t="s">
        <v>123</v>
      </c>
      <c r="G3" s="360"/>
      <c r="H3" s="342" t="s">
        <v>227</v>
      </c>
      <c r="I3" s="342" t="s">
        <v>114</v>
      </c>
      <c r="J3" s="342" t="s">
        <v>385</v>
      </c>
      <c r="K3" s="342" t="s">
        <v>386</v>
      </c>
      <c r="L3" s="344" t="s">
        <v>387</v>
      </c>
      <c r="M3" s="346" t="s">
        <v>490</v>
      </c>
    </row>
    <row r="4" spans="1:13" ht="96" x14ac:dyDescent="0.3">
      <c r="A4" s="357"/>
      <c r="B4" s="359"/>
      <c r="C4" s="146" t="s">
        <v>383</v>
      </c>
      <c r="D4" s="146" t="s">
        <v>425</v>
      </c>
      <c r="E4" s="343"/>
      <c r="F4" s="146" t="s">
        <v>384</v>
      </c>
      <c r="G4" s="146" t="s">
        <v>426</v>
      </c>
      <c r="H4" s="343"/>
      <c r="I4" s="343"/>
      <c r="J4" s="343"/>
      <c r="K4" s="343"/>
      <c r="L4" s="345"/>
      <c r="M4" s="347"/>
    </row>
    <row r="5" spans="1:13" x14ac:dyDescent="0.3">
      <c r="A5" s="147" t="s">
        <v>162</v>
      </c>
      <c r="B5" s="351" t="s">
        <v>388</v>
      </c>
      <c r="C5" s="352"/>
      <c r="D5" s="352"/>
      <c r="E5" s="352"/>
      <c r="F5" s="352"/>
      <c r="G5" s="352"/>
      <c r="H5" s="352"/>
      <c r="I5" s="352"/>
      <c r="J5" s="286"/>
      <c r="K5" s="286"/>
      <c r="L5" s="148"/>
      <c r="M5" s="272"/>
    </row>
    <row r="6" spans="1:13" ht="24" x14ac:dyDescent="0.3">
      <c r="A6" s="147" t="s">
        <v>523</v>
      </c>
      <c r="B6" s="275" t="s">
        <v>475</v>
      </c>
      <c r="C6" s="150">
        <v>0</v>
      </c>
      <c r="D6" s="150">
        <v>0</v>
      </c>
      <c r="E6" s="150">
        <f>C6+D6</f>
        <v>0</v>
      </c>
      <c r="F6" s="150">
        <v>0</v>
      </c>
      <c r="G6" s="150">
        <v>0</v>
      </c>
      <c r="H6" s="150">
        <f>F6+G6</f>
        <v>0</v>
      </c>
      <c r="I6" s="150">
        <f>E6+H6</f>
        <v>0</v>
      </c>
      <c r="J6" s="286" t="s">
        <v>530</v>
      </c>
      <c r="K6" s="297" t="s">
        <v>529</v>
      </c>
      <c r="L6" s="148" t="s">
        <v>523</v>
      </c>
      <c r="M6" s="272"/>
    </row>
    <row r="7" spans="1:13" ht="24" x14ac:dyDescent="0.3">
      <c r="A7" s="147" t="s">
        <v>532</v>
      </c>
      <c r="B7" s="149" t="s">
        <v>476</v>
      </c>
      <c r="C7" s="150">
        <v>0</v>
      </c>
      <c r="D7" s="150">
        <v>0</v>
      </c>
      <c r="E7" s="150">
        <f>C7+D7</f>
        <v>0</v>
      </c>
      <c r="F7" s="150">
        <v>0</v>
      </c>
      <c r="G7" s="150">
        <v>0</v>
      </c>
      <c r="H7" s="150">
        <f>F7+G7</f>
        <v>0</v>
      </c>
      <c r="I7" s="150">
        <f>E7+H7</f>
        <v>0</v>
      </c>
      <c r="J7" s="286" t="s">
        <v>528</v>
      </c>
      <c r="K7" s="297" t="s">
        <v>533</v>
      </c>
      <c r="L7" s="148" t="s">
        <v>532</v>
      </c>
      <c r="M7" s="272"/>
    </row>
    <row r="8" spans="1:13" ht="27" hidden="1" customHeight="1" x14ac:dyDescent="0.3">
      <c r="A8" s="147" t="s">
        <v>532</v>
      </c>
      <c r="B8" s="149" t="s">
        <v>476</v>
      </c>
      <c r="C8" s="150">
        <v>0</v>
      </c>
      <c r="D8" s="150">
        <v>0</v>
      </c>
      <c r="E8" s="150">
        <f>C8+D8</f>
        <v>0</v>
      </c>
      <c r="F8" s="150">
        <v>0</v>
      </c>
      <c r="G8" s="150">
        <v>0</v>
      </c>
      <c r="H8" s="150">
        <f>F8+G8</f>
        <v>0</v>
      </c>
      <c r="I8" s="150">
        <f>E8+H8</f>
        <v>0</v>
      </c>
      <c r="J8" s="286" t="s">
        <v>528</v>
      </c>
      <c r="K8" s="297" t="s">
        <v>533</v>
      </c>
      <c r="L8" s="148">
        <v>1.3</v>
      </c>
      <c r="M8" s="272"/>
    </row>
    <row r="9" spans="1:13" ht="24" hidden="1" x14ac:dyDescent="0.3">
      <c r="A9" s="147" t="s">
        <v>389</v>
      </c>
      <c r="B9" s="149" t="s">
        <v>531</v>
      </c>
      <c r="C9" s="150">
        <v>0</v>
      </c>
      <c r="D9" s="150">
        <v>0</v>
      </c>
      <c r="E9" s="150">
        <f>C9+D9</f>
        <v>0</v>
      </c>
      <c r="F9" s="150">
        <v>0</v>
      </c>
      <c r="G9" s="150">
        <v>0</v>
      </c>
      <c r="H9" s="150">
        <f>F9+G9</f>
        <v>0</v>
      </c>
      <c r="I9" s="150">
        <f>E9+H9</f>
        <v>0</v>
      </c>
      <c r="J9" s="286" t="s">
        <v>528</v>
      </c>
      <c r="K9" s="297" t="s">
        <v>534</v>
      </c>
      <c r="L9" s="148" t="s">
        <v>389</v>
      </c>
      <c r="M9" s="272"/>
    </row>
    <row r="10" spans="1:13" s="155" customFormat="1" x14ac:dyDescent="0.3">
      <c r="A10" s="151"/>
      <c r="B10" s="152" t="s">
        <v>124</v>
      </c>
      <c r="C10" s="153">
        <f>SUM(C6:C9)</f>
        <v>0</v>
      </c>
      <c r="D10" s="153">
        <f t="shared" ref="D10:I10" si="0">SUM(D6:D9)</f>
        <v>0</v>
      </c>
      <c r="E10" s="153">
        <f t="shared" si="0"/>
        <v>0</v>
      </c>
      <c r="F10" s="153">
        <f t="shared" si="0"/>
        <v>0</v>
      </c>
      <c r="G10" s="153">
        <f t="shared" si="0"/>
        <v>0</v>
      </c>
      <c r="H10" s="153">
        <f t="shared" si="0"/>
        <v>0</v>
      </c>
      <c r="I10" s="153">
        <f t="shared" si="0"/>
        <v>0</v>
      </c>
      <c r="J10" s="300"/>
      <c r="K10" s="298"/>
      <c r="L10" s="153"/>
      <c r="M10" s="153"/>
    </row>
    <row r="11" spans="1:13" x14ac:dyDescent="0.3">
      <c r="A11" s="147" t="s">
        <v>163</v>
      </c>
      <c r="B11" s="353" t="s">
        <v>164</v>
      </c>
      <c r="C11" s="354"/>
      <c r="D11" s="354"/>
      <c r="E11" s="354"/>
      <c r="F11" s="354"/>
      <c r="G11" s="354"/>
      <c r="H11" s="354"/>
      <c r="I11" s="354"/>
      <c r="J11" s="286"/>
      <c r="K11" s="297"/>
      <c r="L11" s="148"/>
      <c r="M11" s="272"/>
    </row>
    <row r="12" spans="1:13" ht="36" x14ac:dyDescent="0.3">
      <c r="A12" s="156" t="s">
        <v>125</v>
      </c>
      <c r="B12" s="157" t="s">
        <v>477</v>
      </c>
      <c r="C12" s="150">
        <v>0</v>
      </c>
      <c r="D12" s="150">
        <v>0</v>
      </c>
      <c r="E12" s="150">
        <f>C12+D12</f>
        <v>0</v>
      </c>
      <c r="F12" s="150">
        <v>0</v>
      </c>
      <c r="G12" s="150">
        <v>0</v>
      </c>
      <c r="H12" s="150">
        <f>F12+G12</f>
        <v>0</v>
      </c>
      <c r="I12" s="150">
        <f>E12+H12</f>
        <v>0</v>
      </c>
      <c r="J12" s="286" t="s">
        <v>528</v>
      </c>
      <c r="K12" s="297" t="s">
        <v>535</v>
      </c>
      <c r="L12" s="148" t="s">
        <v>536</v>
      </c>
      <c r="M12" s="272"/>
    </row>
    <row r="13" spans="1:13" s="155" customFormat="1" x14ac:dyDescent="0.3">
      <c r="A13" s="151"/>
      <c r="B13" s="152" t="s">
        <v>126</v>
      </c>
      <c r="C13" s="153">
        <f>SUM(C12:C12)</f>
        <v>0</v>
      </c>
      <c r="D13" s="153">
        <f>SUM(D12:D12)</f>
        <v>0</v>
      </c>
      <c r="E13" s="153">
        <f>C13+D13</f>
        <v>0</v>
      </c>
      <c r="F13" s="153">
        <f>SUM(F12:F12)</f>
        <v>0</v>
      </c>
      <c r="G13" s="153">
        <f>SUM(G12:G12)</f>
        <v>0</v>
      </c>
      <c r="H13" s="153">
        <f>F13+G13</f>
        <v>0</v>
      </c>
      <c r="I13" s="153">
        <f>E13+H13</f>
        <v>0</v>
      </c>
      <c r="J13" s="300"/>
      <c r="K13" s="298"/>
      <c r="L13" s="153"/>
      <c r="M13" s="153"/>
    </row>
    <row r="14" spans="1:13" x14ac:dyDescent="0.3">
      <c r="A14" s="147" t="s">
        <v>165</v>
      </c>
      <c r="B14" s="353" t="s">
        <v>166</v>
      </c>
      <c r="C14" s="354"/>
      <c r="D14" s="354"/>
      <c r="E14" s="354"/>
      <c r="F14" s="354"/>
      <c r="G14" s="354"/>
      <c r="H14" s="354"/>
      <c r="I14" s="354"/>
      <c r="J14" s="286"/>
      <c r="K14" s="297"/>
      <c r="L14" s="148"/>
      <c r="M14" s="272"/>
    </row>
    <row r="15" spans="1:13" ht="24" x14ac:dyDescent="0.3">
      <c r="A15" s="158" t="s">
        <v>488</v>
      </c>
      <c r="B15" s="157" t="s">
        <v>478</v>
      </c>
      <c r="C15" s="150">
        <v>0</v>
      </c>
      <c r="D15" s="150">
        <v>0</v>
      </c>
      <c r="E15" s="150">
        <f t="shared" ref="E15:E19" si="1">C15+D15</f>
        <v>0</v>
      </c>
      <c r="F15" s="150">
        <v>0</v>
      </c>
      <c r="G15" s="150">
        <v>0</v>
      </c>
      <c r="H15" s="150">
        <f t="shared" ref="H15:H19" si="2">F15+G15</f>
        <v>0</v>
      </c>
      <c r="I15" s="150">
        <f t="shared" ref="I15:I19" si="3">E15+H15</f>
        <v>0</v>
      </c>
      <c r="J15" s="286" t="s">
        <v>537</v>
      </c>
      <c r="K15" s="297" t="s">
        <v>573</v>
      </c>
      <c r="L15" s="148" t="s">
        <v>488</v>
      </c>
      <c r="M15" s="272"/>
    </row>
    <row r="16" spans="1:13" ht="21" customHeight="1" x14ac:dyDescent="0.3">
      <c r="A16" s="158" t="s">
        <v>390</v>
      </c>
      <c r="B16" s="157" t="s">
        <v>479</v>
      </c>
      <c r="C16" s="150">
        <v>0</v>
      </c>
      <c r="D16" s="150">
        <v>0</v>
      </c>
      <c r="E16" s="150">
        <f t="shared" si="1"/>
        <v>0</v>
      </c>
      <c r="F16" s="150">
        <v>0</v>
      </c>
      <c r="G16" s="150">
        <v>0</v>
      </c>
      <c r="H16" s="150">
        <f t="shared" si="2"/>
        <v>0</v>
      </c>
      <c r="I16" s="150">
        <f t="shared" si="3"/>
        <v>0</v>
      </c>
      <c r="J16" s="286" t="s">
        <v>537</v>
      </c>
      <c r="K16" s="297" t="s">
        <v>538</v>
      </c>
      <c r="L16" s="148" t="s">
        <v>390</v>
      </c>
      <c r="M16" s="272"/>
    </row>
    <row r="17" spans="1:14" ht="36" x14ac:dyDescent="0.3">
      <c r="A17" s="158" t="s">
        <v>391</v>
      </c>
      <c r="B17" s="157" t="s">
        <v>480</v>
      </c>
      <c r="C17" s="150">
        <v>0</v>
      </c>
      <c r="D17" s="150">
        <v>0</v>
      </c>
      <c r="E17" s="150">
        <f t="shared" si="1"/>
        <v>0</v>
      </c>
      <c r="F17" s="150">
        <v>0</v>
      </c>
      <c r="G17" s="150">
        <v>0</v>
      </c>
      <c r="H17" s="150">
        <f t="shared" si="2"/>
        <v>0</v>
      </c>
      <c r="I17" s="150">
        <f t="shared" si="3"/>
        <v>0</v>
      </c>
      <c r="J17" s="286" t="s">
        <v>537</v>
      </c>
      <c r="K17" s="299" t="s">
        <v>571</v>
      </c>
      <c r="L17" s="301" t="s">
        <v>572</v>
      </c>
      <c r="M17" s="272"/>
    </row>
    <row r="18" spans="1:14" ht="48" x14ac:dyDescent="0.3">
      <c r="A18" s="158" t="s">
        <v>392</v>
      </c>
      <c r="B18" s="157" t="s">
        <v>481</v>
      </c>
      <c r="C18" s="150">
        <v>0</v>
      </c>
      <c r="D18" s="150">
        <v>0</v>
      </c>
      <c r="E18" s="150">
        <f t="shared" si="1"/>
        <v>0</v>
      </c>
      <c r="F18" s="150">
        <v>0</v>
      </c>
      <c r="G18" s="150">
        <v>0</v>
      </c>
      <c r="H18" s="150">
        <f t="shared" si="2"/>
        <v>0</v>
      </c>
      <c r="I18" s="150">
        <f t="shared" si="3"/>
        <v>0</v>
      </c>
      <c r="J18" s="286" t="s">
        <v>537</v>
      </c>
      <c r="K18" s="299" t="s">
        <v>539</v>
      </c>
      <c r="L18" s="301" t="s">
        <v>541</v>
      </c>
      <c r="M18" s="272"/>
    </row>
    <row r="19" spans="1:14" ht="36" x14ac:dyDescent="0.3">
      <c r="A19" s="158" t="s">
        <v>393</v>
      </c>
      <c r="B19" s="157" t="s">
        <v>482</v>
      </c>
      <c r="C19" s="150">
        <v>0</v>
      </c>
      <c r="D19" s="150">
        <v>0</v>
      </c>
      <c r="E19" s="150">
        <f t="shared" si="1"/>
        <v>0</v>
      </c>
      <c r="F19" s="150">
        <v>0</v>
      </c>
      <c r="G19" s="150">
        <v>0</v>
      </c>
      <c r="H19" s="150">
        <f t="shared" si="2"/>
        <v>0</v>
      </c>
      <c r="I19" s="150">
        <f t="shared" si="3"/>
        <v>0</v>
      </c>
      <c r="J19" s="286" t="s">
        <v>537</v>
      </c>
      <c r="K19" s="299" t="s">
        <v>540</v>
      </c>
      <c r="L19" s="301" t="s">
        <v>394</v>
      </c>
      <c r="M19" s="272"/>
    </row>
    <row r="20" spans="1:14" s="155" customFormat="1" x14ac:dyDescent="0.3">
      <c r="A20" s="151"/>
      <c r="B20" s="152" t="s">
        <v>127</v>
      </c>
      <c r="C20" s="153">
        <f t="shared" ref="C20:I20" si="4">SUM(C15:C19)</f>
        <v>0</v>
      </c>
      <c r="D20" s="153">
        <f t="shared" si="4"/>
        <v>0</v>
      </c>
      <c r="E20" s="153">
        <f t="shared" si="4"/>
        <v>0</v>
      </c>
      <c r="F20" s="153">
        <f t="shared" si="4"/>
        <v>0</v>
      </c>
      <c r="G20" s="153">
        <f t="shared" si="4"/>
        <v>0</v>
      </c>
      <c r="H20" s="153">
        <f t="shared" si="4"/>
        <v>0</v>
      </c>
      <c r="I20" s="153">
        <f t="shared" si="4"/>
        <v>0</v>
      </c>
      <c r="J20" s="153"/>
      <c r="K20" s="153"/>
      <c r="L20" s="153"/>
      <c r="M20" s="310" t="str">
        <f>IF((E20+E32+E36)&lt;=(E51-E20-E32-E36)*5%,"CORECT","ERONAT")</f>
        <v>CORECT</v>
      </c>
    </row>
    <row r="21" spans="1:14" x14ac:dyDescent="0.3">
      <c r="A21" s="147" t="s">
        <v>167</v>
      </c>
      <c r="B21" s="353" t="s">
        <v>168</v>
      </c>
      <c r="C21" s="354"/>
      <c r="D21" s="354"/>
      <c r="E21" s="354"/>
      <c r="F21" s="354"/>
      <c r="G21" s="354"/>
      <c r="H21" s="354"/>
      <c r="I21" s="354"/>
      <c r="J21" s="286"/>
      <c r="K21" s="286"/>
      <c r="L21" s="148"/>
      <c r="M21" s="272"/>
    </row>
    <row r="22" spans="1:14" x14ac:dyDescent="0.3">
      <c r="A22" s="158" t="s">
        <v>489</v>
      </c>
      <c r="B22" s="157" t="s">
        <v>115</v>
      </c>
      <c r="C22" s="150">
        <v>0</v>
      </c>
      <c r="D22" s="150">
        <v>0</v>
      </c>
      <c r="E22" s="150">
        <f t="shared" ref="E22:E28" si="5">C22+D22</f>
        <v>0</v>
      </c>
      <c r="F22" s="150">
        <v>0</v>
      </c>
      <c r="G22" s="150">
        <v>0</v>
      </c>
      <c r="H22" s="150">
        <f t="shared" ref="H22:H28" si="6">F22+G22</f>
        <v>0</v>
      </c>
      <c r="I22" s="150">
        <f t="shared" ref="I22:I28" si="7">E22+H22</f>
        <v>0</v>
      </c>
      <c r="J22" s="286" t="s">
        <v>528</v>
      </c>
      <c r="K22" s="302" t="s">
        <v>547</v>
      </c>
      <c r="L22" s="148" t="s">
        <v>489</v>
      </c>
      <c r="M22" s="272"/>
    </row>
    <row r="23" spans="1:14" ht="24" x14ac:dyDescent="0.3">
      <c r="A23" s="158" t="s">
        <v>395</v>
      </c>
      <c r="B23" s="157" t="s">
        <v>542</v>
      </c>
      <c r="C23" s="150">
        <v>0</v>
      </c>
      <c r="D23" s="150">
        <v>0</v>
      </c>
      <c r="E23" s="150">
        <f t="shared" si="5"/>
        <v>0</v>
      </c>
      <c r="F23" s="150">
        <v>0</v>
      </c>
      <c r="G23" s="150">
        <v>0</v>
      </c>
      <c r="H23" s="150">
        <f t="shared" si="6"/>
        <v>0</v>
      </c>
      <c r="I23" s="150">
        <f t="shared" si="7"/>
        <v>0</v>
      </c>
      <c r="J23" s="286" t="s">
        <v>528</v>
      </c>
      <c r="K23" s="302" t="s">
        <v>548</v>
      </c>
      <c r="L23" s="148" t="s">
        <v>395</v>
      </c>
      <c r="M23" s="272"/>
    </row>
    <row r="24" spans="1:14" ht="24" x14ac:dyDescent="0.3">
      <c r="A24" s="158" t="s">
        <v>396</v>
      </c>
      <c r="B24" s="157" t="s">
        <v>543</v>
      </c>
      <c r="C24" s="150">
        <v>0</v>
      </c>
      <c r="D24" s="150">
        <v>0</v>
      </c>
      <c r="E24" s="150">
        <f t="shared" si="5"/>
        <v>0</v>
      </c>
      <c r="F24" s="150">
        <v>0</v>
      </c>
      <c r="G24" s="150">
        <v>0</v>
      </c>
      <c r="H24" s="150">
        <f t="shared" si="6"/>
        <v>0</v>
      </c>
      <c r="I24" s="150">
        <f t="shared" si="7"/>
        <v>0</v>
      </c>
      <c r="J24" s="286" t="s">
        <v>528</v>
      </c>
      <c r="K24" s="302" t="s">
        <v>549</v>
      </c>
      <c r="L24" s="148" t="s">
        <v>396</v>
      </c>
      <c r="M24" s="272"/>
    </row>
    <row r="25" spans="1:14" ht="36" x14ac:dyDescent="0.3">
      <c r="A25" s="158" t="s">
        <v>397</v>
      </c>
      <c r="B25" s="157" t="s">
        <v>544</v>
      </c>
      <c r="C25" s="150">
        <v>0</v>
      </c>
      <c r="D25" s="150">
        <v>0</v>
      </c>
      <c r="E25" s="150">
        <f t="shared" si="5"/>
        <v>0</v>
      </c>
      <c r="F25" s="150">
        <v>0</v>
      </c>
      <c r="G25" s="150">
        <v>0</v>
      </c>
      <c r="H25" s="150">
        <f t="shared" si="6"/>
        <v>0</v>
      </c>
      <c r="I25" s="150">
        <f t="shared" si="7"/>
        <v>0</v>
      </c>
      <c r="J25" s="286" t="s">
        <v>530</v>
      </c>
      <c r="K25" s="272" t="s">
        <v>550</v>
      </c>
      <c r="L25" s="148" t="s">
        <v>397</v>
      </c>
      <c r="M25" s="272"/>
    </row>
    <row r="26" spans="1:14" ht="24" x14ac:dyDescent="0.3">
      <c r="A26" s="158" t="s">
        <v>545</v>
      </c>
      <c r="B26" s="157" t="s">
        <v>116</v>
      </c>
      <c r="C26" s="150">
        <v>0</v>
      </c>
      <c r="D26" s="150">
        <v>0</v>
      </c>
      <c r="E26" s="150">
        <f t="shared" si="5"/>
        <v>0</v>
      </c>
      <c r="F26" s="150">
        <v>0</v>
      </c>
      <c r="G26" s="150">
        <v>0</v>
      </c>
      <c r="H26" s="150">
        <f t="shared" si="6"/>
        <v>0</v>
      </c>
      <c r="I26" s="150">
        <f t="shared" si="7"/>
        <v>0</v>
      </c>
      <c r="J26" s="286" t="s">
        <v>530</v>
      </c>
      <c r="K26" s="272" t="s">
        <v>551</v>
      </c>
      <c r="L26" s="148" t="s">
        <v>545</v>
      </c>
      <c r="M26" s="272"/>
    </row>
    <row r="27" spans="1:14" ht="24" x14ac:dyDescent="0.3">
      <c r="A27" s="158" t="s">
        <v>546</v>
      </c>
      <c r="B27" s="157" t="s">
        <v>128</v>
      </c>
      <c r="C27" s="150">
        <v>0</v>
      </c>
      <c r="D27" s="150">
        <v>0</v>
      </c>
      <c r="E27" s="150">
        <f t="shared" si="5"/>
        <v>0</v>
      </c>
      <c r="F27" s="150">
        <v>0</v>
      </c>
      <c r="G27" s="150">
        <v>0</v>
      </c>
      <c r="H27" s="150">
        <f t="shared" si="6"/>
        <v>0</v>
      </c>
      <c r="I27" s="150">
        <f t="shared" si="7"/>
        <v>0</v>
      </c>
      <c r="J27" s="286" t="s">
        <v>530</v>
      </c>
      <c r="K27" s="272" t="s">
        <v>552</v>
      </c>
      <c r="L27" s="148" t="s">
        <v>546</v>
      </c>
      <c r="M27" s="309" t="str">
        <f>IF(E27&lt;=(E24+E25+E26)*20%,"CORECT","ERONAT")</f>
        <v>CORECT</v>
      </c>
    </row>
    <row r="28" spans="1:14" ht="51" customHeight="1" x14ac:dyDescent="0.3">
      <c r="A28" s="158" t="s">
        <v>569</v>
      </c>
      <c r="B28" s="157" t="s">
        <v>570</v>
      </c>
      <c r="C28" s="150">
        <v>0</v>
      </c>
      <c r="D28" s="150">
        <v>0</v>
      </c>
      <c r="E28" s="150">
        <f t="shared" si="5"/>
        <v>0</v>
      </c>
      <c r="F28" s="150">
        <v>0</v>
      </c>
      <c r="G28" s="150">
        <v>0</v>
      </c>
      <c r="H28" s="150">
        <f t="shared" si="6"/>
        <v>0</v>
      </c>
      <c r="I28" s="150">
        <f t="shared" si="7"/>
        <v>0</v>
      </c>
      <c r="J28" s="286" t="s">
        <v>528</v>
      </c>
      <c r="K28" s="297" t="s">
        <v>553</v>
      </c>
      <c r="L28" s="148" t="s">
        <v>554</v>
      </c>
      <c r="M28" s="309" t="str">
        <f>IF(E28&lt;5%*E49,"ERONAT",IF(E28&gt;15%*E49,"ERONAT","CORECT"))</f>
        <v>CORECT</v>
      </c>
      <c r="N28" s="159" t="e">
        <f>E10+E13+E22+E26+E27+#REF!</f>
        <v>#REF!</v>
      </c>
    </row>
    <row r="29" spans="1:14" s="155" customFormat="1" x14ac:dyDescent="0.3">
      <c r="A29" s="151"/>
      <c r="B29" s="152" t="s">
        <v>129</v>
      </c>
      <c r="C29" s="153">
        <f>SUM(C22:C28)</f>
        <v>0</v>
      </c>
      <c r="D29" s="153">
        <f t="shared" ref="D29:I29" si="8">SUM(D22:D28)</f>
        <v>0</v>
      </c>
      <c r="E29" s="153">
        <f t="shared" si="8"/>
        <v>0</v>
      </c>
      <c r="F29" s="153">
        <f t="shared" si="8"/>
        <v>0</v>
      </c>
      <c r="G29" s="153">
        <f>SUM(G22:G28)</f>
        <v>0</v>
      </c>
      <c r="H29" s="153">
        <f t="shared" si="8"/>
        <v>0</v>
      </c>
      <c r="I29" s="153">
        <f t="shared" si="8"/>
        <v>0</v>
      </c>
      <c r="J29" s="153"/>
      <c r="K29" s="153"/>
      <c r="L29" s="153"/>
      <c r="M29" s="153"/>
    </row>
    <row r="30" spans="1:14" x14ac:dyDescent="0.3">
      <c r="A30" s="147" t="s">
        <v>169</v>
      </c>
      <c r="B30" s="353" t="s">
        <v>170</v>
      </c>
      <c r="C30" s="354"/>
      <c r="D30" s="354"/>
      <c r="E30" s="354"/>
      <c r="F30" s="354"/>
      <c r="G30" s="354"/>
      <c r="H30" s="354"/>
      <c r="I30" s="354"/>
      <c r="J30" s="286"/>
      <c r="K30" s="286"/>
      <c r="L30" s="148"/>
      <c r="M30" s="272"/>
    </row>
    <row r="31" spans="1:14" ht="48" x14ac:dyDescent="0.3">
      <c r="A31" s="158" t="s">
        <v>524</v>
      </c>
      <c r="B31" s="149" t="s">
        <v>483</v>
      </c>
      <c r="C31" s="150">
        <v>0</v>
      </c>
      <c r="D31" s="150">
        <v>0</v>
      </c>
      <c r="E31" s="150">
        <f t="shared" ref="E31:E33" si="9">C31+D31</f>
        <v>0</v>
      </c>
      <c r="F31" s="150">
        <v>0</v>
      </c>
      <c r="G31" s="150">
        <v>0</v>
      </c>
      <c r="H31" s="150">
        <f t="shared" ref="H31:H33" si="10">F31+G31</f>
        <v>0</v>
      </c>
      <c r="I31" s="150">
        <f t="shared" ref="I31:I33" si="11">E31+H31</f>
        <v>0</v>
      </c>
      <c r="J31" s="287" t="s">
        <v>528</v>
      </c>
      <c r="K31" s="303" t="s">
        <v>558</v>
      </c>
      <c r="L31" s="160" t="s">
        <v>524</v>
      </c>
      <c r="M31" s="272"/>
    </row>
    <row r="32" spans="1:14" ht="144" x14ac:dyDescent="0.3">
      <c r="A32" s="158" t="s">
        <v>398</v>
      </c>
      <c r="B32" s="149" t="s">
        <v>484</v>
      </c>
      <c r="C32" s="150">
        <v>0</v>
      </c>
      <c r="D32" s="150">
        <v>0</v>
      </c>
      <c r="E32" s="150">
        <f t="shared" si="9"/>
        <v>0</v>
      </c>
      <c r="F32" s="150">
        <v>0</v>
      </c>
      <c r="G32" s="150">
        <v>0</v>
      </c>
      <c r="H32" s="150">
        <f t="shared" si="10"/>
        <v>0</v>
      </c>
      <c r="I32" s="150">
        <f t="shared" si="11"/>
        <v>0</v>
      </c>
      <c r="J32" s="287" t="s">
        <v>555</v>
      </c>
      <c r="K32" s="303" t="s">
        <v>557</v>
      </c>
      <c r="L32" s="304" t="s">
        <v>559</v>
      </c>
      <c r="M32" s="272"/>
    </row>
    <row r="33" spans="1:15" x14ac:dyDescent="0.3">
      <c r="A33" s="158" t="s">
        <v>399</v>
      </c>
      <c r="B33" s="149" t="s">
        <v>485</v>
      </c>
      <c r="C33" s="150">
        <v>0</v>
      </c>
      <c r="D33" s="150">
        <v>0</v>
      </c>
      <c r="E33" s="150">
        <f t="shared" si="9"/>
        <v>0</v>
      </c>
      <c r="F33" s="150">
        <v>0</v>
      </c>
      <c r="G33" s="150">
        <v>0</v>
      </c>
      <c r="H33" s="150">
        <f t="shared" si="10"/>
        <v>0</v>
      </c>
      <c r="I33" s="150">
        <f t="shared" si="11"/>
        <v>0</v>
      </c>
      <c r="J33" s="287" t="s">
        <v>528</v>
      </c>
      <c r="K33" s="305" t="s">
        <v>556</v>
      </c>
      <c r="L33" s="160" t="s">
        <v>399</v>
      </c>
      <c r="M33" s="309" t="str">
        <f>IF(E33&lt;=E22*10%,"CORECT","ERONAT")</f>
        <v>CORECT</v>
      </c>
    </row>
    <row r="34" spans="1:15" s="155" customFormat="1" x14ac:dyDescent="0.3">
      <c r="A34" s="151"/>
      <c r="B34" s="152" t="s">
        <v>141</v>
      </c>
      <c r="C34" s="153">
        <f>SUM(C31:C33)</f>
        <v>0</v>
      </c>
      <c r="D34" s="153">
        <f>SUM(D31:D33)</f>
        <v>0</v>
      </c>
      <c r="E34" s="153">
        <f>C34+D34</f>
        <v>0</v>
      </c>
      <c r="F34" s="153">
        <f>SUM(F31:F33)</f>
        <v>0</v>
      </c>
      <c r="G34" s="153">
        <f>SUM(G31:G33)</f>
        <v>0</v>
      </c>
      <c r="H34" s="153">
        <f>F34+G34</f>
        <v>0</v>
      </c>
      <c r="I34" s="153">
        <f>E34+H34</f>
        <v>0</v>
      </c>
      <c r="J34" s="153"/>
      <c r="K34" s="153"/>
      <c r="L34" s="153"/>
      <c r="M34" s="153"/>
    </row>
    <row r="35" spans="1:15" x14ac:dyDescent="0.3">
      <c r="A35" s="147" t="s">
        <v>171</v>
      </c>
      <c r="B35" s="348" t="s">
        <v>486</v>
      </c>
      <c r="C35" s="349"/>
      <c r="D35" s="349"/>
      <c r="E35" s="349"/>
      <c r="F35" s="349"/>
      <c r="G35" s="349"/>
      <c r="H35" s="349"/>
      <c r="I35" s="350"/>
      <c r="J35" s="286"/>
      <c r="K35" s="286"/>
      <c r="L35" s="148"/>
      <c r="M35" s="272"/>
    </row>
    <row r="36" spans="1:15" ht="24" x14ac:dyDescent="0.3">
      <c r="A36" s="156" t="s">
        <v>400</v>
      </c>
      <c r="B36" s="149" t="s">
        <v>486</v>
      </c>
      <c r="C36" s="150">
        <v>0</v>
      </c>
      <c r="D36" s="150">
        <v>0</v>
      </c>
      <c r="E36" s="150">
        <f>C36+D36</f>
        <v>0</v>
      </c>
      <c r="F36" s="150">
        <v>0</v>
      </c>
      <c r="G36" s="150">
        <v>0</v>
      </c>
      <c r="H36" s="150">
        <f>F36+G36</f>
        <v>0</v>
      </c>
      <c r="I36" s="150">
        <f>E36+H36</f>
        <v>0</v>
      </c>
      <c r="J36" s="286" t="s">
        <v>537</v>
      </c>
      <c r="K36" s="297" t="s">
        <v>560</v>
      </c>
      <c r="L36" s="148" t="s">
        <v>562</v>
      </c>
      <c r="M36" s="309" t="str">
        <f>IF(E36&lt;10000,"CORECT","ERONAT")</f>
        <v>CORECT</v>
      </c>
    </row>
    <row r="37" spans="1:15" s="155" customFormat="1" x14ac:dyDescent="0.3">
      <c r="A37" s="161"/>
      <c r="B37" s="152" t="s">
        <v>142</v>
      </c>
      <c r="C37" s="153">
        <f>SUM(C36:C36)</f>
        <v>0</v>
      </c>
      <c r="D37" s="153">
        <f t="shared" ref="D37:I37" si="12">SUM(D36:D36)</f>
        <v>0</v>
      </c>
      <c r="E37" s="153">
        <f t="shared" si="12"/>
        <v>0</v>
      </c>
      <c r="F37" s="153">
        <f t="shared" si="12"/>
        <v>0</v>
      </c>
      <c r="G37" s="153">
        <f t="shared" si="12"/>
        <v>0</v>
      </c>
      <c r="H37" s="153">
        <f t="shared" si="12"/>
        <v>0</v>
      </c>
      <c r="I37" s="153">
        <f t="shared" si="12"/>
        <v>0</v>
      </c>
      <c r="J37" s="153"/>
      <c r="K37" s="153"/>
      <c r="L37" s="153"/>
      <c r="M37" s="153"/>
    </row>
    <row r="38" spans="1:15" s="164" customFormat="1" hidden="1" x14ac:dyDescent="0.3">
      <c r="A38" s="162" t="s">
        <v>401</v>
      </c>
      <c r="B38" s="353" t="s">
        <v>487</v>
      </c>
      <c r="C38" s="354"/>
      <c r="D38" s="354"/>
      <c r="E38" s="354"/>
      <c r="F38" s="354"/>
      <c r="G38" s="354"/>
      <c r="H38" s="354"/>
      <c r="I38" s="354"/>
      <c r="J38" s="288"/>
      <c r="K38" s="288"/>
      <c r="L38" s="163"/>
      <c r="M38" s="272"/>
    </row>
    <row r="39" spans="1:15" hidden="1" x14ac:dyDescent="0.3">
      <c r="A39" s="156" t="s">
        <v>402</v>
      </c>
      <c r="B39" s="149" t="s">
        <v>487</v>
      </c>
      <c r="C39" s="150">
        <v>0</v>
      </c>
      <c r="D39" s="150">
        <v>0</v>
      </c>
      <c r="E39" s="150">
        <f>C39+D39</f>
        <v>0</v>
      </c>
      <c r="F39" s="150">
        <v>0</v>
      </c>
      <c r="G39" s="150">
        <v>0</v>
      </c>
      <c r="H39" s="150">
        <f>F39+G39</f>
        <v>0</v>
      </c>
      <c r="I39" s="150">
        <f>E39+H39</f>
        <v>0</v>
      </c>
      <c r="J39" s="286" t="s">
        <v>537</v>
      </c>
      <c r="K39" s="297" t="s">
        <v>561</v>
      </c>
      <c r="L39" s="148" t="s">
        <v>563</v>
      </c>
      <c r="M39" s="272"/>
      <c r="O39" s="165"/>
    </row>
    <row r="40" spans="1:15" hidden="1" x14ac:dyDescent="0.3">
      <c r="A40" s="156"/>
      <c r="B40" s="149"/>
      <c r="C40" s="150"/>
      <c r="D40" s="150"/>
      <c r="E40" s="150"/>
      <c r="F40" s="150"/>
      <c r="G40" s="150"/>
      <c r="H40" s="150"/>
      <c r="I40" s="150"/>
      <c r="J40" s="293"/>
      <c r="K40" s="289"/>
      <c r="L40" s="166"/>
      <c r="M40" s="273"/>
    </row>
    <row r="41" spans="1:15" s="155" customFormat="1" hidden="1" x14ac:dyDescent="0.3">
      <c r="A41" s="151"/>
      <c r="B41" s="152" t="s">
        <v>403</v>
      </c>
      <c r="C41" s="153">
        <f t="shared" ref="C41:I41" si="13">SUM(C39:C40)</f>
        <v>0</v>
      </c>
      <c r="D41" s="153">
        <f t="shared" si="13"/>
        <v>0</v>
      </c>
      <c r="E41" s="153">
        <f t="shared" si="13"/>
        <v>0</v>
      </c>
      <c r="F41" s="153">
        <f t="shared" si="13"/>
        <v>0</v>
      </c>
      <c r="G41" s="153">
        <f t="shared" si="13"/>
        <v>0</v>
      </c>
      <c r="H41" s="153">
        <f t="shared" si="13"/>
        <v>0</v>
      </c>
      <c r="I41" s="153">
        <f t="shared" si="13"/>
        <v>0</v>
      </c>
      <c r="J41" s="153"/>
      <c r="K41" s="153"/>
      <c r="L41" s="153"/>
      <c r="M41" s="153"/>
    </row>
    <row r="42" spans="1:15" s="164" customFormat="1" ht="25.9" customHeight="1" x14ac:dyDescent="0.3">
      <c r="A42" s="162" t="s">
        <v>401</v>
      </c>
      <c r="B42" s="353" t="s">
        <v>404</v>
      </c>
      <c r="C42" s="354"/>
      <c r="D42" s="354"/>
      <c r="E42" s="354"/>
      <c r="F42" s="354"/>
      <c r="G42" s="354"/>
      <c r="H42" s="354"/>
      <c r="I42" s="354"/>
      <c r="J42" s="288"/>
      <c r="K42" s="288"/>
      <c r="L42" s="163"/>
      <c r="M42" s="272"/>
    </row>
    <row r="43" spans="1:15" s="164" customFormat="1" ht="36" x14ac:dyDescent="0.3">
      <c r="A43" s="169" t="s">
        <v>402</v>
      </c>
      <c r="B43" s="170" t="s">
        <v>405</v>
      </c>
      <c r="C43" s="150">
        <v>0</v>
      </c>
      <c r="D43" s="150">
        <v>0</v>
      </c>
      <c r="E43" s="150">
        <f t="shared" ref="E43:E47" si="14">C43+D43</f>
        <v>0</v>
      </c>
      <c r="F43" s="150">
        <v>0</v>
      </c>
      <c r="G43" s="150">
        <v>0</v>
      </c>
      <c r="H43" s="150">
        <f t="shared" ref="H43:H47" si="15">F43+G43</f>
        <v>0</v>
      </c>
      <c r="I43" s="150">
        <f t="shared" ref="I43:I47" si="16">E43+H43</f>
        <v>0</v>
      </c>
      <c r="J43" s="286" t="s">
        <v>537</v>
      </c>
      <c r="K43" s="297" t="s">
        <v>564</v>
      </c>
      <c r="L43" s="171" t="s">
        <v>554</v>
      </c>
      <c r="M43" s="272"/>
    </row>
    <row r="44" spans="1:15" s="164" customFormat="1" ht="36" x14ac:dyDescent="0.3">
      <c r="A44" s="169" t="s">
        <v>574</v>
      </c>
      <c r="B44" s="170" t="s">
        <v>406</v>
      </c>
      <c r="C44" s="150">
        <v>0</v>
      </c>
      <c r="D44" s="150">
        <v>0</v>
      </c>
      <c r="E44" s="150">
        <f t="shared" si="14"/>
        <v>0</v>
      </c>
      <c r="F44" s="150">
        <v>0</v>
      </c>
      <c r="G44" s="150">
        <v>0</v>
      </c>
      <c r="H44" s="150">
        <f t="shared" si="15"/>
        <v>0</v>
      </c>
      <c r="I44" s="150">
        <f t="shared" si="16"/>
        <v>0</v>
      </c>
      <c r="J44" s="286" t="s">
        <v>537</v>
      </c>
      <c r="K44" s="297" t="s">
        <v>565</v>
      </c>
      <c r="L44" s="171" t="s">
        <v>554</v>
      </c>
      <c r="M44" s="272"/>
    </row>
    <row r="45" spans="1:15" s="164" customFormat="1" ht="48" x14ac:dyDescent="0.3">
      <c r="A45" s="169" t="s">
        <v>575</v>
      </c>
      <c r="B45" s="170" t="s">
        <v>407</v>
      </c>
      <c r="C45" s="150">
        <v>0</v>
      </c>
      <c r="D45" s="150">
        <v>0</v>
      </c>
      <c r="E45" s="150">
        <f t="shared" si="14"/>
        <v>0</v>
      </c>
      <c r="F45" s="150">
        <v>0</v>
      </c>
      <c r="G45" s="150">
        <v>0</v>
      </c>
      <c r="H45" s="150">
        <f t="shared" si="15"/>
        <v>0</v>
      </c>
      <c r="I45" s="150">
        <f t="shared" si="16"/>
        <v>0</v>
      </c>
      <c r="J45" s="286" t="s">
        <v>537</v>
      </c>
      <c r="K45" s="297" t="s">
        <v>566</v>
      </c>
      <c r="L45" s="171" t="s">
        <v>554</v>
      </c>
      <c r="M45" s="272"/>
    </row>
    <row r="46" spans="1:15" s="164" customFormat="1" ht="36" x14ac:dyDescent="0.3">
      <c r="A46" s="169" t="s">
        <v>576</v>
      </c>
      <c r="B46" s="170" t="s">
        <v>408</v>
      </c>
      <c r="C46" s="150">
        <v>0</v>
      </c>
      <c r="D46" s="150">
        <v>0</v>
      </c>
      <c r="E46" s="150">
        <f t="shared" si="14"/>
        <v>0</v>
      </c>
      <c r="F46" s="150">
        <v>0</v>
      </c>
      <c r="G46" s="150">
        <v>0</v>
      </c>
      <c r="H46" s="150">
        <f t="shared" si="15"/>
        <v>0</v>
      </c>
      <c r="I46" s="150">
        <f t="shared" si="16"/>
        <v>0</v>
      </c>
      <c r="J46" s="286" t="s">
        <v>537</v>
      </c>
      <c r="K46" s="297" t="s">
        <v>567</v>
      </c>
      <c r="L46" s="171" t="s">
        <v>554</v>
      </c>
      <c r="M46" s="272"/>
    </row>
    <row r="47" spans="1:15" s="164" customFormat="1" ht="24" x14ac:dyDescent="0.3">
      <c r="A47" s="169" t="s">
        <v>577</v>
      </c>
      <c r="B47" s="170" t="s">
        <v>579</v>
      </c>
      <c r="C47" s="150">
        <v>0</v>
      </c>
      <c r="D47" s="150">
        <v>0</v>
      </c>
      <c r="E47" s="150">
        <f t="shared" si="14"/>
        <v>0</v>
      </c>
      <c r="F47" s="150">
        <v>0</v>
      </c>
      <c r="G47" s="150">
        <v>0</v>
      </c>
      <c r="H47" s="150">
        <f t="shared" si="15"/>
        <v>0</v>
      </c>
      <c r="I47" s="150">
        <f t="shared" si="16"/>
        <v>0</v>
      </c>
      <c r="J47" s="286" t="s">
        <v>537</v>
      </c>
      <c r="K47" s="297" t="s">
        <v>568</v>
      </c>
      <c r="L47" s="171" t="s">
        <v>554</v>
      </c>
      <c r="M47" s="272"/>
    </row>
    <row r="48" spans="1:15" ht="24" x14ac:dyDescent="0.3">
      <c r="A48" s="156" t="s">
        <v>578</v>
      </c>
      <c r="B48" s="170" t="s">
        <v>409</v>
      </c>
      <c r="C48" s="306">
        <v>0</v>
      </c>
      <c r="D48" s="306">
        <v>0</v>
      </c>
      <c r="E48" s="306">
        <f t="shared" ref="E48" si="17">C48+D48</f>
        <v>0</v>
      </c>
      <c r="F48" s="306">
        <v>0</v>
      </c>
      <c r="G48" s="306">
        <v>0</v>
      </c>
      <c r="H48" s="306">
        <f t="shared" ref="H48" si="18">F48+G48</f>
        <v>0</v>
      </c>
      <c r="I48" s="306">
        <f t="shared" ref="I48" si="19">E48+H48</f>
        <v>0</v>
      </c>
      <c r="J48" s="307" t="s">
        <v>537</v>
      </c>
      <c r="K48" s="297" t="s">
        <v>566</v>
      </c>
      <c r="L48" s="171" t="s">
        <v>554</v>
      </c>
      <c r="M48" s="272"/>
    </row>
    <row r="49" spans="1:16" s="155" customFormat="1" x14ac:dyDescent="0.3">
      <c r="A49" s="151"/>
      <c r="B49" s="152" t="s">
        <v>410</v>
      </c>
      <c r="C49" s="153">
        <f>SUM(C43:C48)</f>
        <v>0</v>
      </c>
      <c r="D49" s="153">
        <f>SUM(D43:D48)</f>
        <v>0</v>
      </c>
      <c r="E49" s="153">
        <f>SUM(E43:E48)</f>
        <v>0</v>
      </c>
      <c r="F49" s="153">
        <f>SUM(F43:F48)</f>
        <v>0</v>
      </c>
      <c r="G49" s="153">
        <f>SUM(G43:G48)</f>
        <v>0</v>
      </c>
      <c r="H49" s="153">
        <f>SUM(H43:H48)</f>
        <v>0</v>
      </c>
      <c r="I49" s="153">
        <f>SUM(I43:I48)</f>
        <v>0</v>
      </c>
      <c r="J49" s="153"/>
      <c r="K49" s="153"/>
      <c r="L49" s="153"/>
      <c r="M49" s="153"/>
    </row>
    <row r="50" spans="1:16" s="155" customFormat="1" x14ac:dyDescent="0.3">
      <c r="A50" s="156"/>
      <c r="B50" s="172"/>
      <c r="C50" s="173"/>
      <c r="D50" s="173"/>
      <c r="E50" s="173"/>
      <c r="F50" s="173"/>
      <c r="G50" s="173"/>
      <c r="H50" s="173"/>
      <c r="I50" s="173"/>
      <c r="J50" s="294"/>
      <c r="K50" s="290"/>
      <c r="L50" s="168"/>
      <c r="M50" s="274"/>
    </row>
    <row r="51" spans="1:16" s="155" customFormat="1" x14ac:dyDescent="0.3">
      <c r="A51" s="174"/>
      <c r="B51" s="175" t="s">
        <v>131</v>
      </c>
      <c r="C51" s="176">
        <f>C41+C37+C34+C29+C20+C10+C13+C49</f>
        <v>0</v>
      </c>
      <c r="D51" s="176">
        <f>D41+D37+D34+D29+D20+D10+D13+D49</f>
        <v>0</v>
      </c>
      <c r="E51" s="176">
        <f>E41+E37+E34+E29+E20+E10+E13+E49</f>
        <v>0</v>
      </c>
      <c r="F51" s="176">
        <f>F41+F37+F34+F29+F20+F10+F13+F49</f>
        <v>0</v>
      </c>
      <c r="G51" s="176">
        <f>G41+G37+G34+G29+G20+G10+G13+G49</f>
        <v>0</v>
      </c>
      <c r="H51" s="176">
        <f>H41+H37+H34+H29+H20+H10+H13+H49</f>
        <v>0</v>
      </c>
      <c r="I51" s="176">
        <f>I41+I37+I34+I29+I20+I10+I13+I49</f>
        <v>0</v>
      </c>
      <c r="J51" s="176"/>
      <c r="K51" s="176"/>
      <c r="L51" s="176"/>
      <c r="M51" s="176"/>
      <c r="N51" s="177"/>
      <c r="O51" s="177"/>
      <c r="P51" s="177"/>
    </row>
    <row r="52" spans="1:16" x14ac:dyDescent="0.3">
      <c r="A52" s="178"/>
      <c r="J52" s="167"/>
      <c r="K52" s="291"/>
      <c r="L52" s="180"/>
      <c r="M52" s="167"/>
    </row>
    <row r="53" spans="1:16" x14ac:dyDescent="0.3">
      <c r="B53" s="154"/>
      <c r="D53" s="182"/>
      <c r="E53" s="182"/>
      <c r="F53" s="182"/>
      <c r="G53" s="182"/>
      <c r="H53" s="182"/>
      <c r="I53" s="182"/>
      <c r="J53" s="184"/>
      <c r="K53" s="184"/>
      <c r="L53" s="183"/>
      <c r="M53" s="184"/>
      <c r="N53" s="185"/>
    </row>
    <row r="54" spans="1:16" ht="13" x14ac:dyDescent="0.3">
      <c r="A54" s="186" t="s">
        <v>228</v>
      </c>
      <c r="B54" s="186" t="s">
        <v>132</v>
      </c>
      <c r="C54" s="187" t="s">
        <v>172</v>
      </c>
      <c r="D54" s="188"/>
      <c r="E54" s="188"/>
      <c r="F54" s="188"/>
      <c r="G54" s="188"/>
      <c r="H54" s="182"/>
      <c r="I54" s="188"/>
      <c r="J54" s="184"/>
      <c r="K54" s="184"/>
      <c r="L54" s="183"/>
      <c r="M54" s="184"/>
      <c r="N54" s="185"/>
    </row>
    <row r="55" spans="1:16" ht="26" x14ac:dyDescent="0.3">
      <c r="A55" s="189" t="s">
        <v>133</v>
      </c>
      <c r="B55" s="190" t="s">
        <v>134</v>
      </c>
      <c r="C55" s="191">
        <f>I51</f>
        <v>0</v>
      </c>
      <c r="D55" s="192"/>
      <c r="E55" s="193"/>
      <c r="F55" s="193"/>
      <c r="G55" s="193"/>
      <c r="H55" s="193"/>
      <c r="I55" s="194"/>
      <c r="J55" s="295"/>
      <c r="K55" s="184"/>
      <c r="L55" s="183"/>
      <c r="M55" s="195"/>
      <c r="N55" s="185"/>
    </row>
    <row r="56" spans="1:16" ht="26" x14ac:dyDescent="0.3">
      <c r="A56" s="189" t="s">
        <v>238</v>
      </c>
      <c r="B56" s="196" t="s">
        <v>246</v>
      </c>
      <c r="C56" s="197">
        <f>H51</f>
        <v>0</v>
      </c>
      <c r="D56" s="362"/>
      <c r="E56" s="363"/>
      <c r="F56" s="363"/>
      <c r="G56" s="363"/>
      <c r="H56" s="363"/>
      <c r="I56" s="188"/>
      <c r="J56" s="184"/>
      <c r="K56" s="184"/>
      <c r="L56" s="183"/>
      <c r="M56" s="184"/>
      <c r="N56" s="185"/>
    </row>
    <row r="57" spans="1:16" ht="13" x14ac:dyDescent="0.3">
      <c r="A57" s="189" t="s">
        <v>239</v>
      </c>
      <c r="B57" s="196" t="s">
        <v>135</v>
      </c>
      <c r="C57" s="197">
        <f>C55-C56</f>
        <v>0</v>
      </c>
      <c r="D57" s="362"/>
      <c r="E57" s="363"/>
      <c r="F57" s="363"/>
      <c r="G57" s="363"/>
      <c r="H57" s="363"/>
      <c r="I57" s="198"/>
      <c r="J57" s="184"/>
      <c r="K57" s="184"/>
      <c r="L57" s="183"/>
      <c r="M57" s="184"/>
      <c r="N57" s="185"/>
    </row>
    <row r="58" spans="1:16" ht="13" x14ac:dyDescent="0.3">
      <c r="A58" s="189" t="s">
        <v>136</v>
      </c>
      <c r="B58" s="190" t="s">
        <v>411</v>
      </c>
      <c r="C58" s="191">
        <f>C78</f>
        <v>0</v>
      </c>
      <c r="D58" s="362"/>
      <c r="E58" s="363"/>
      <c r="F58" s="363"/>
      <c r="G58" s="363"/>
      <c r="H58" s="363"/>
      <c r="I58" s="188"/>
      <c r="J58" s="184"/>
      <c r="K58" s="184"/>
      <c r="L58" s="183"/>
      <c r="M58" s="184"/>
      <c r="N58" s="185"/>
    </row>
    <row r="59" spans="1:16" ht="25.15" customHeight="1" x14ac:dyDescent="0.3">
      <c r="A59" s="189" t="s">
        <v>240</v>
      </c>
      <c r="B59" s="196" t="s">
        <v>137</v>
      </c>
      <c r="C59" s="197">
        <f>C57-C61</f>
        <v>0</v>
      </c>
      <c r="D59" s="199"/>
      <c r="E59" s="200"/>
      <c r="F59" s="364"/>
      <c r="G59" s="364"/>
      <c r="H59" s="364"/>
      <c r="I59" s="364"/>
      <c r="J59" s="364"/>
      <c r="K59" s="204"/>
      <c r="L59" s="201"/>
      <c r="N59" s="159"/>
    </row>
    <row r="60" spans="1:16" ht="26" x14ac:dyDescent="0.3">
      <c r="A60" s="189" t="s">
        <v>241</v>
      </c>
      <c r="B60" s="196" t="s">
        <v>245</v>
      </c>
      <c r="C60" s="197">
        <f>H51</f>
        <v>0</v>
      </c>
      <c r="D60" s="188"/>
      <c r="E60" s="200"/>
      <c r="F60" s="361"/>
      <c r="G60" s="361"/>
      <c r="H60" s="361"/>
      <c r="I60" s="361"/>
      <c r="J60" s="361"/>
      <c r="K60" s="204"/>
      <c r="L60" s="201"/>
      <c r="N60" s="159"/>
    </row>
    <row r="61" spans="1:16" ht="13" x14ac:dyDescent="0.3">
      <c r="A61" s="189" t="s">
        <v>130</v>
      </c>
      <c r="B61" s="190" t="s">
        <v>326</v>
      </c>
      <c r="C61" s="191">
        <f>C76</f>
        <v>0</v>
      </c>
      <c r="D61" s="182"/>
      <c r="E61" s="182"/>
      <c r="F61" s="182"/>
      <c r="G61" s="182"/>
      <c r="H61" s="182"/>
      <c r="I61" s="182"/>
      <c r="J61" s="295"/>
      <c r="K61" s="184"/>
      <c r="L61" s="183"/>
      <c r="M61" s="184"/>
      <c r="N61" s="185"/>
    </row>
    <row r="62" spans="1:16" ht="14" x14ac:dyDescent="0.3">
      <c r="A62" s="202"/>
      <c r="B62" s="196"/>
      <c r="C62" s="197"/>
      <c r="D62" s="182"/>
      <c r="E62" s="182"/>
      <c r="F62" s="182"/>
      <c r="G62" s="203"/>
      <c r="H62" s="182"/>
      <c r="I62" s="182"/>
      <c r="J62" s="204"/>
      <c r="K62" s="204"/>
      <c r="L62" s="201"/>
      <c r="M62" s="204"/>
      <c r="N62" s="185"/>
    </row>
    <row r="63" spans="1:16" ht="13" x14ac:dyDescent="0.3">
      <c r="A63" s="202"/>
      <c r="B63" s="190" t="s">
        <v>412</v>
      </c>
      <c r="C63" s="191"/>
      <c r="D63" s="182"/>
      <c r="E63" s="182"/>
      <c r="F63" s="182"/>
      <c r="G63" s="182"/>
      <c r="H63" s="182"/>
      <c r="I63" s="182"/>
      <c r="J63" s="204"/>
      <c r="K63" s="204"/>
      <c r="L63" s="201"/>
      <c r="M63" s="204"/>
      <c r="N63" s="185"/>
    </row>
    <row r="64" spans="1:16" ht="26" x14ac:dyDescent="0.3">
      <c r="A64" s="202"/>
      <c r="B64" s="190" t="s">
        <v>413</v>
      </c>
      <c r="C64" s="191">
        <f>I10+I13+I29+I31+I33</f>
        <v>0</v>
      </c>
      <c r="F64" s="188"/>
      <c r="G64" s="188"/>
      <c r="H64" s="188"/>
      <c r="I64" s="188"/>
      <c r="J64" s="296"/>
      <c r="K64" s="292"/>
      <c r="L64" s="205"/>
    </row>
    <row r="65" spans="1:12" ht="13" x14ac:dyDescent="0.3">
      <c r="A65" s="202"/>
      <c r="B65" s="196" t="s">
        <v>414</v>
      </c>
      <c r="C65" s="191">
        <f>E10+E13+E29+E31+E33</f>
        <v>0</v>
      </c>
      <c r="F65" s="188"/>
      <c r="G65" s="188"/>
      <c r="H65" s="188"/>
      <c r="I65" s="188"/>
      <c r="J65" s="296"/>
      <c r="K65" s="292"/>
      <c r="L65" s="205"/>
    </row>
    <row r="66" spans="1:12" ht="13" x14ac:dyDescent="0.3">
      <c r="A66" s="202"/>
      <c r="B66" s="196" t="s">
        <v>415</v>
      </c>
      <c r="C66" s="191">
        <f>H10+H13+H29+H31+H33</f>
        <v>0</v>
      </c>
      <c r="G66" s="188"/>
      <c r="H66" s="188"/>
      <c r="J66" s="296"/>
      <c r="K66" s="292"/>
      <c r="L66" s="205"/>
    </row>
    <row r="67" spans="1:12" ht="26" x14ac:dyDescent="0.3">
      <c r="A67" s="202"/>
      <c r="B67" s="190" t="s">
        <v>416</v>
      </c>
      <c r="C67" s="191">
        <f>I20+I32+I37+I41+I49</f>
        <v>0</v>
      </c>
      <c r="G67" s="188"/>
      <c r="H67" s="188"/>
      <c r="J67" s="296"/>
      <c r="K67" s="292"/>
      <c r="L67" s="205"/>
    </row>
    <row r="68" spans="1:12" ht="13" x14ac:dyDescent="0.3">
      <c r="A68" s="202"/>
      <c r="B68" s="196" t="s">
        <v>414</v>
      </c>
      <c r="C68" s="191">
        <f>E20+E32+E37+E41+E49</f>
        <v>0</v>
      </c>
      <c r="D68" s="308" t="str">
        <f>IF(C68&gt;20%*C55,"ERONAT","CORECT")</f>
        <v>CORECT</v>
      </c>
      <c r="E68" s="308" t="str">
        <f>IF(C68&gt;200000*4.9,"ERONAT","CORECT")</f>
        <v>CORECT</v>
      </c>
      <c r="J68" s="296"/>
      <c r="K68" s="292"/>
      <c r="L68" s="205"/>
    </row>
    <row r="69" spans="1:12" ht="13" x14ac:dyDescent="0.3">
      <c r="A69" s="202"/>
      <c r="B69" s="196" t="s">
        <v>415</v>
      </c>
      <c r="C69" s="191">
        <f>H20+H32+H37+H41+H49</f>
        <v>0</v>
      </c>
    </row>
    <row r="70" spans="1:12" ht="13" x14ac:dyDescent="0.3">
      <c r="A70" s="202"/>
      <c r="B70" s="196" t="s">
        <v>417</v>
      </c>
      <c r="C70" s="191">
        <f>C65+C68</f>
        <v>0</v>
      </c>
    </row>
    <row r="71" spans="1:12" ht="13" x14ac:dyDescent="0.3">
      <c r="A71" s="202"/>
      <c r="B71" s="196" t="s">
        <v>418</v>
      </c>
      <c r="C71" s="191">
        <f>C66+C69</f>
        <v>0</v>
      </c>
    </row>
    <row r="72" spans="1:12" ht="13" x14ac:dyDescent="0.3">
      <c r="A72" s="202"/>
      <c r="B72" s="196" t="s">
        <v>419</v>
      </c>
      <c r="C72" s="191">
        <f>C70+C71</f>
        <v>0</v>
      </c>
    </row>
    <row r="73" spans="1:12" ht="13" x14ac:dyDescent="0.3">
      <c r="A73" s="202"/>
      <c r="B73" s="196"/>
      <c r="C73" s="191"/>
    </row>
    <row r="74" spans="1:12" ht="13" x14ac:dyDescent="0.3">
      <c r="A74" s="202"/>
      <c r="B74" s="196" t="s">
        <v>420</v>
      </c>
      <c r="C74" s="206">
        <f>ROUNDDOWN(C65*0.5,2)</f>
        <v>0</v>
      </c>
    </row>
    <row r="75" spans="1:12" ht="13" x14ac:dyDescent="0.3">
      <c r="A75" s="202"/>
      <c r="B75" s="196" t="s">
        <v>421</v>
      </c>
      <c r="C75" s="206">
        <f>ROUND(C68*0.9,2)</f>
        <v>0</v>
      </c>
    </row>
    <row r="76" spans="1:12" ht="13" x14ac:dyDescent="0.3">
      <c r="A76" s="202"/>
      <c r="B76" s="190" t="s">
        <v>326</v>
      </c>
      <c r="C76" s="191">
        <f>C74+C75</f>
        <v>0</v>
      </c>
    </row>
    <row r="77" spans="1:12" ht="13" x14ac:dyDescent="0.3">
      <c r="A77" s="202"/>
      <c r="B77" s="196"/>
      <c r="C77" s="191"/>
    </row>
    <row r="78" spans="1:12" ht="13" x14ac:dyDescent="0.3">
      <c r="A78" s="202"/>
      <c r="B78" s="196" t="s">
        <v>422</v>
      </c>
      <c r="C78" s="191">
        <f>C79+C80</f>
        <v>0</v>
      </c>
    </row>
    <row r="79" spans="1:12" ht="26" x14ac:dyDescent="0.3">
      <c r="A79" s="202"/>
      <c r="B79" s="196" t="s">
        <v>423</v>
      </c>
      <c r="C79" s="191">
        <f>C65-C74+C66</f>
        <v>0</v>
      </c>
    </row>
    <row r="80" spans="1:12" ht="26" x14ac:dyDescent="0.3">
      <c r="A80" s="202"/>
      <c r="B80" s="196" t="s">
        <v>424</v>
      </c>
      <c r="C80" s="191">
        <f>C68-C75+C69</f>
        <v>0</v>
      </c>
    </row>
  </sheetData>
  <mergeCells count="25">
    <mergeCell ref="F60:J60"/>
    <mergeCell ref="B38:I38"/>
    <mergeCell ref="B42:I42"/>
    <mergeCell ref="D56:H56"/>
    <mergeCell ref="D57:H57"/>
    <mergeCell ref="D58:H58"/>
    <mergeCell ref="F59:J59"/>
    <mergeCell ref="A1:I1"/>
    <mergeCell ref="A3:A4"/>
    <mergeCell ref="B3:B4"/>
    <mergeCell ref="C3:D3"/>
    <mergeCell ref="E3:E4"/>
    <mergeCell ref="F3:G3"/>
    <mergeCell ref="H3:H4"/>
    <mergeCell ref="I3:I4"/>
    <mergeCell ref="J3:J4"/>
    <mergeCell ref="K3:K4"/>
    <mergeCell ref="L3:L4"/>
    <mergeCell ref="M3:M4"/>
    <mergeCell ref="B35:I35"/>
    <mergeCell ref="B5:I5"/>
    <mergeCell ref="B11:I11"/>
    <mergeCell ref="B14:I14"/>
    <mergeCell ref="B21:I21"/>
    <mergeCell ref="B30:I30"/>
  </mergeCells>
  <pageMargins left="0.48007246376811602" right="0.434782608695652" top="0.52" bottom="0.25" header="0.31496062992126" footer="0.31496062992126"/>
  <pageSetup paperSize="9" scale="69" fitToHeight="0" orientation="landscape" blackAndWhite="1" r:id="rId1"/>
  <rowBreaks count="1" manualBreakCount="1">
    <brk id="44"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A1:F38"/>
  <sheetViews>
    <sheetView view="pageBreakPreview" zoomScaleNormal="100" zoomScaleSheetLayoutView="100" workbookViewId="0">
      <selection activeCell="B12" sqref="B12"/>
    </sheetView>
  </sheetViews>
  <sheetFormatPr defaultRowHeight="13" x14ac:dyDescent="0.3"/>
  <cols>
    <col min="1" max="1" width="36.8984375" customWidth="1"/>
    <col min="2" max="2" width="14.8984375" customWidth="1"/>
    <col min="3" max="3" width="12.69921875" customWidth="1"/>
    <col min="4" max="4" width="15.5" customWidth="1"/>
    <col min="5" max="5" width="15.3984375" customWidth="1"/>
    <col min="6" max="6" width="17.69921875" customWidth="1"/>
  </cols>
  <sheetData>
    <row r="1" spans="1:6" s="8" customFormat="1" x14ac:dyDescent="0.3">
      <c r="A1" s="65"/>
      <c r="B1" s="59"/>
      <c r="C1" s="59"/>
      <c r="D1" s="59"/>
    </row>
    <row r="2" spans="1:6" s="8" customFormat="1" x14ac:dyDescent="0.3">
      <c r="A2" s="65"/>
      <c r="B2" s="59"/>
      <c r="C2" s="59"/>
      <c r="D2" s="59"/>
    </row>
    <row r="3" spans="1:6" s="8" customFormat="1" ht="25.5" customHeight="1" x14ac:dyDescent="0.3">
      <c r="A3" s="365" t="s">
        <v>372</v>
      </c>
      <c r="B3" s="365"/>
      <c r="C3" s="365"/>
      <c r="D3" s="365"/>
    </row>
    <row r="4" spans="1:6" s="8" customFormat="1" ht="25.5" customHeight="1" x14ac:dyDescent="0.3">
      <c r="A4" s="112"/>
      <c r="B4" s="112"/>
      <c r="C4" s="112"/>
      <c r="D4" s="112"/>
    </row>
    <row r="5" spans="1:6" s="7" customFormat="1" ht="54.75" customHeight="1" x14ac:dyDescent="0.3">
      <c r="A5" s="366" t="s">
        <v>373</v>
      </c>
      <c r="B5" s="366"/>
      <c r="C5" s="366"/>
      <c r="D5" s="366"/>
      <c r="E5" s="50"/>
      <c r="F5" s="50"/>
    </row>
    <row r="6" spans="1:6" s="7" customFormat="1" ht="65" x14ac:dyDescent="0.3">
      <c r="A6" s="110" t="s">
        <v>371</v>
      </c>
      <c r="B6" s="110" t="s">
        <v>374</v>
      </c>
      <c r="C6" s="110" t="s">
        <v>370</v>
      </c>
      <c r="D6" s="110" t="s">
        <v>369</v>
      </c>
    </row>
    <row r="7" spans="1:6" s="7" customFormat="1" x14ac:dyDescent="0.3">
      <c r="A7" s="110"/>
      <c r="B7" s="111"/>
      <c r="C7" s="110"/>
      <c r="D7" s="110"/>
    </row>
    <row r="8" spans="1:6" s="7" customFormat="1" x14ac:dyDescent="0.3">
      <c r="A8" s="108" t="s">
        <v>368</v>
      </c>
      <c r="B8" s="10">
        <v>0</v>
      </c>
      <c r="C8" s="107">
        <v>0</v>
      </c>
      <c r="D8" s="57">
        <f t="shared" ref="D8:D37" si="0">B8*C8</f>
        <v>0</v>
      </c>
    </row>
    <row r="9" spans="1:6" s="7" customFormat="1" x14ac:dyDescent="0.3">
      <c r="A9" s="108" t="s">
        <v>367</v>
      </c>
      <c r="B9" s="10">
        <v>0</v>
      </c>
      <c r="C9" s="107">
        <v>0</v>
      </c>
      <c r="D9" s="57">
        <f t="shared" si="0"/>
        <v>0</v>
      </c>
    </row>
    <row r="10" spans="1:6" s="7" customFormat="1" x14ac:dyDescent="0.3">
      <c r="A10" s="108" t="s">
        <v>366</v>
      </c>
      <c r="B10" s="10">
        <v>0</v>
      </c>
      <c r="C10" s="107">
        <v>0</v>
      </c>
      <c r="D10" s="57">
        <f t="shared" si="0"/>
        <v>0</v>
      </c>
    </row>
    <row r="11" spans="1:6" s="7" customFormat="1" ht="14.5" x14ac:dyDescent="0.35">
      <c r="A11" s="108" t="s">
        <v>365</v>
      </c>
      <c r="B11" s="10">
        <v>0</v>
      </c>
      <c r="C11" s="107">
        <v>0</v>
      </c>
      <c r="D11" s="57">
        <f t="shared" si="0"/>
        <v>0</v>
      </c>
      <c r="F11" s="109"/>
    </row>
    <row r="12" spans="1:6" s="7" customFormat="1" x14ac:dyDescent="0.3">
      <c r="A12" s="108" t="s">
        <v>364</v>
      </c>
      <c r="B12" s="10">
        <v>0</v>
      </c>
      <c r="C12" s="107">
        <v>0</v>
      </c>
      <c r="D12" s="57">
        <f t="shared" si="0"/>
        <v>0</v>
      </c>
    </row>
    <row r="13" spans="1:6" s="7" customFormat="1" x14ac:dyDescent="0.3">
      <c r="A13" s="108" t="s">
        <v>363</v>
      </c>
      <c r="B13" s="10">
        <v>0</v>
      </c>
      <c r="C13" s="107">
        <v>0</v>
      </c>
      <c r="D13" s="57">
        <f t="shared" si="0"/>
        <v>0</v>
      </c>
    </row>
    <row r="14" spans="1:6" s="7" customFormat="1" x14ac:dyDescent="0.3">
      <c r="A14" s="108" t="s">
        <v>362</v>
      </c>
      <c r="B14" s="10">
        <v>0</v>
      </c>
      <c r="C14" s="107">
        <v>0</v>
      </c>
      <c r="D14" s="57">
        <f t="shared" si="0"/>
        <v>0</v>
      </c>
    </row>
    <row r="15" spans="1:6" s="7" customFormat="1" x14ac:dyDescent="0.3">
      <c r="A15" s="108" t="s">
        <v>361</v>
      </c>
      <c r="B15" s="10">
        <v>0</v>
      </c>
      <c r="C15" s="107">
        <v>0</v>
      </c>
      <c r="D15" s="57">
        <f t="shared" si="0"/>
        <v>0</v>
      </c>
    </row>
    <row r="16" spans="1:6" s="7" customFormat="1" x14ac:dyDescent="0.3">
      <c r="A16" s="108" t="s">
        <v>360</v>
      </c>
      <c r="B16" s="10">
        <v>0</v>
      </c>
      <c r="C16" s="107">
        <v>0</v>
      </c>
      <c r="D16" s="57">
        <f t="shared" si="0"/>
        <v>0</v>
      </c>
    </row>
    <row r="17" spans="1:4" s="7" customFormat="1" x14ac:dyDescent="0.3">
      <c r="A17" s="108" t="s">
        <v>359</v>
      </c>
      <c r="B17" s="10">
        <v>0</v>
      </c>
      <c r="C17" s="107">
        <v>0</v>
      </c>
      <c r="D17" s="57">
        <f t="shared" si="0"/>
        <v>0</v>
      </c>
    </row>
    <row r="18" spans="1:4" s="7" customFormat="1" x14ac:dyDescent="0.3">
      <c r="A18" s="108" t="s">
        <v>358</v>
      </c>
      <c r="B18" s="10">
        <v>0</v>
      </c>
      <c r="C18" s="107">
        <v>0</v>
      </c>
      <c r="D18" s="57">
        <f t="shared" si="0"/>
        <v>0</v>
      </c>
    </row>
    <row r="19" spans="1:4" s="7" customFormat="1" x14ac:dyDescent="0.3">
      <c r="A19" s="108" t="s">
        <v>357</v>
      </c>
      <c r="B19" s="10">
        <v>0</v>
      </c>
      <c r="C19" s="107">
        <v>0</v>
      </c>
      <c r="D19" s="57">
        <f t="shared" si="0"/>
        <v>0</v>
      </c>
    </row>
    <row r="20" spans="1:4" s="7" customFormat="1" x14ac:dyDescent="0.3">
      <c r="A20" s="108" t="s">
        <v>356</v>
      </c>
      <c r="B20" s="10">
        <v>0</v>
      </c>
      <c r="C20" s="107">
        <v>0</v>
      </c>
      <c r="D20" s="57">
        <f t="shared" si="0"/>
        <v>0</v>
      </c>
    </row>
    <row r="21" spans="1:4" s="7" customFormat="1" x14ac:dyDescent="0.3">
      <c r="A21" s="108" t="s">
        <v>355</v>
      </c>
      <c r="B21" s="10">
        <v>0</v>
      </c>
      <c r="C21" s="107">
        <v>0</v>
      </c>
      <c r="D21" s="57">
        <f t="shared" si="0"/>
        <v>0</v>
      </c>
    </row>
    <row r="22" spans="1:4" s="7" customFormat="1" x14ac:dyDescent="0.3">
      <c r="A22" s="108" t="s">
        <v>354</v>
      </c>
      <c r="B22" s="10">
        <v>0</v>
      </c>
      <c r="C22" s="107">
        <v>0</v>
      </c>
      <c r="D22" s="57">
        <f t="shared" si="0"/>
        <v>0</v>
      </c>
    </row>
    <row r="23" spans="1:4" s="7" customFormat="1" x14ac:dyDescent="0.3">
      <c r="A23" s="108" t="s">
        <v>353</v>
      </c>
      <c r="B23" s="10">
        <v>0</v>
      </c>
      <c r="C23" s="107">
        <v>0</v>
      </c>
      <c r="D23" s="57">
        <f t="shared" si="0"/>
        <v>0</v>
      </c>
    </row>
    <row r="24" spans="1:4" s="7" customFormat="1" x14ac:dyDescent="0.3">
      <c r="A24" s="108" t="s">
        <v>352</v>
      </c>
      <c r="B24" s="10">
        <v>0</v>
      </c>
      <c r="C24" s="107">
        <v>0</v>
      </c>
      <c r="D24" s="57">
        <f t="shared" si="0"/>
        <v>0</v>
      </c>
    </row>
    <row r="25" spans="1:4" s="7" customFormat="1" x14ac:dyDescent="0.3">
      <c r="A25" s="108" t="s">
        <v>351</v>
      </c>
      <c r="B25" s="10">
        <v>0</v>
      </c>
      <c r="C25" s="107">
        <v>0</v>
      </c>
      <c r="D25" s="57">
        <f t="shared" si="0"/>
        <v>0</v>
      </c>
    </row>
    <row r="26" spans="1:4" s="7" customFormat="1" x14ac:dyDescent="0.3">
      <c r="A26" s="108" t="s">
        <v>350</v>
      </c>
      <c r="B26" s="10">
        <v>0</v>
      </c>
      <c r="C26" s="107">
        <v>0</v>
      </c>
      <c r="D26" s="57">
        <f t="shared" si="0"/>
        <v>0</v>
      </c>
    </row>
    <row r="27" spans="1:4" s="7" customFormat="1" x14ac:dyDescent="0.3">
      <c r="A27" s="108" t="s">
        <v>349</v>
      </c>
      <c r="B27" s="10">
        <v>0</v>
      </c>
      <c r="C27" s="107">
        <v>0</v>
      </c>
      <c r="D27" s="57">
        <f t="shared" si="0"/>
        <v>0</v>
      </c>
    </row>
    <row r="28" spans="1:4" s="7" customFormat="1" x14ac:dyDescent="0.3">
      <c r="A28" s="108" t="s">
        <v>348</v>
      </c>
      <c r="B28" s="10">
        <v>0</v>
      </c>
      <c r="C28" s="107">
        <v>0</v>
      </c>
      <c r="D28" s="57">
        <f t="shared" si="0"/>
        <v>0</v>
      </c>
    </row>
    <row r="29" spans="1:4" s="7" customFormat="1" x14ac:dyDescent="0.3">
      <c r="A29" s="108" t="s">
        <v>347</v>
      </c>
      <c r="B29" s="10">
        <v>0</v>
      </c>
      <c r="C29" s="107">
        <v>0</v>
      </c>
      <c r="D29" s="57">
        <f t="shared" si="0"/>
        <v>0</v>
      </c>
    </row>
    <row r="30" spans="1:4" s="7" customFormat="1" x14ac:dyDescent="0.3">
      <c r="A30" s="108" t="s">
        <v>346</v>
      </c>
      <c r="B30" s="10">
        <v>0</v>
      </c>
      <c r="C30" s="107">
        <v>0</v>
      </c>
      <c r="D30" s="57">
        <f t="shared" si="0"/>
        <v>0</v>
      </c>
    </row>
    <row r="31" spans="1:4" s="7" customFormat="1" x14ac:dyDescent="0.3">
      <c r="A31" s="108" t="s">
        <v>345</v>
      </c>
      <c r="B31" s="10">
        <v>0</v>
      </c>
      <c r="C31" s="107">
        <v>0</v>
      </c>
      <c r="D31" s="57">
        <f t="shared" si="0"/>
        <v>0</v>
      </c>
    </row>
    <row r="32" spans="1:4" s="7" customFormat="1" x14ac:dyDescent="0.3">
      <c r="A32" s="108" t="s">
        <v>344</v>
      </c>
      <c r="B32" s="10">
        <v>0</v>
      </c>
      <c r="C32" s="107">
        <v>0</v>
      </c>
      <c r="D32" s="57">
        <f t="shared" si="0"/>
        <v>0</v>
      </c>
    </row>
    <row r="33" spans="1:4" s="7" customFormat="1" x14ac:dyDescent="0.3">
      <c r="A33" s="108" t="s">
        <v>343</v>
      </c>
      <c r="B33" s="10">
        <v>0</v>
      </c>
      <c r="C33" s="107">
        <v>0</v>
      </c>
      <c r="D33" s="57">
        <f t="shared" si="0"/>
        <v>0</v>
      </c>
    </row>
    <row r="34" spans="1:4" s="7" customFormat="1" x14ac:dyDescent="0.3">
      <c r="A34" s="108" t="s">
        <v>342</v>
      </c>
      <c r="B34" s="10">
        <v>0</v>
      </c>
      <c r="C34" s="107">
        <v>0</v>
      </c>
      <c r="D34" s="57">
        <f t="shared" si="0"/>
        <v>0</v>
      </c>
    </row>
    <row r="35" spans="1:4" s="7" customFormat="1" x14ac:dyDescent="0.3">
      <c r="A35" s="108" t="s">
        <v>341</v>
      </c>
      <c r="B35" s="10">
        <v>0</v>
      </c>
      <c r="C35" s="107">
        <v>0</v>
      </c>
      <c r="D35" s="57">
        <f t="shared" si="0"/>
        <v>0</v>
      </c>
    </row>
    <row r="36" spans="1:4" s="7" customFormat="1" x14ac:dyDescent="0.3">
      <c r="A36" s="108" t="s">
        <v>340</v>
      </c>
      <c r="B36" s="10">
        <v>0</v>
      </c>
      <c r="C36" s="107">
        <v>0</v>
      </c>
      <c r="D36" s="57">
        <f t="shared" si="0"/>
        <v>0</v>
      </c>
    </row>
    <row r="37" spans="1:4" s="7" customFormat="1" x14ac:dyDescent="0.3">
      <c r="A37" s="108" t="s">
        <v>339</v>
      </c>
      <c r="B37" s="10">
        <v>0</v>
      </c>
      <c r="C37" s="107">
        <v>0</v>
      </c>
      <c r="D37" s="57">
        <f t="shared" si="0"/>
        <v>0</v>
      </c>
    </row>
    <row r="38" spans="1:4" s="7" customFormat="1" x14ac:dyDescent="0.3">
      <c r="A38" s="106" t="s">
        <v>338</v>
      </c>
      <c r="B38" s="56">
        <f>SUM(B8:B37)</f>
        <v>0</v>
      </c>
      <c r="C38" s="105"/>
      <c r="D38" s="56">
        <f>SUM(D8:D37)</f>
        <v>0</v>
      </c>
    </row>
  </sheetData>
  <mergeCells count="2">
    <mergeCell ref="A3:D3"/>
    <mergeCell ref="A5:D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157D2-5684-423A-AD70-3B5B3806EA3D}">
  <sheetPr>
    <tabColor theme="0"/>
  </sheetPr>
  <dimension ref="A1:AR88"/>
  <sheetViews>
    <sheetView view="pageBreakPreview" zoomScale="60" zoomScaleNormal="85" workbookViewId="0">
      <pane ySplit="1" topLeftCell="A23" activePane="bottomLeft" state="frozen"/>
      <selection activeCell="K1" sqref="K1"/>
      <selection pane="bottomLeft" activeCell="AM5" sqref="AM5"/>
    </sheetView>
  </sheetViews>
  <sheetFormatPr defaultColWidth="8.8984375" defaultRowHeight="63.65" customHeight="1" x14ac:dyDescent="0.25"/>
  <cols>
    <col min="1" max="1" width="15.296875" style="278" customWidth="1"/>
    <col min="2" max="2" width="23.69921875" style="278" customWidth="1"/>
    <col min="3" max="7" width="20" style="278" customWidth="1"/>
    <col min="8" max="9" width="10" style="278" customWidth="1"/>
    <col min="10" max="10" width="20" style="278" customWidth="1"/>
    <col min="11" max="18" width="10" style="278" customWidth="1"/>
    <col min="19" max="19" width="12.8984375" style="278" customWidth="1"/>
    <col min="20" max="21" width="10" style="278" customWidth="1"/>
    <col min="22" max="22" width="17.3984375" style="278" customWidth="1"/>
    <col min="23" max="23" width="10" style="278" customWidth="1"/>
    <col min="24" max="24" width="15.8984375" style="278" customWidth="1"/>
    <col min="25" max="25" width="12.3984375" style="278" customWidth="1"/>
    <col min="26" max="26" width="16.296875" style="278" customWidth="1"/>
    <col min="27" max="27" width="20.296875" style="278" customWidth="1"/>
    <col min="28" max="28" width="13.296875" style="278" customWidth="1"/>
    <col min="29" max="29" width="10.69921875" style="278" customWidth="1"/>
    <col min="30" max="30" width="21.296875" style="278" customWidth="1"/>
    <col min="31" max="31" width="18.8984375" style="278" customWidth="1"/>
    <col min="32" max="41" width="8.8984375" style="278"/>
    <col min="42" max="42" width="8.69921875" style="278" bestFit="1" customWidth="1"/>
    <col min="43" max="16384" width="8.8984375" style="278"/>
  </cols>
  <sheetData>
    <row r="1" spans="1:44" s="276" customFormat="1" ht="86.25" customHeight="1" x14ac:dyDescent="0.3">
      <c r="A1" s="280" t="s">
        <v>491</v>
      </c>
      <c r="B1" s="281" t="s">
        <v>492</v>
      </c>
      <c r="C1" s="281" t="s">
        <v>493</v>
      </c>
      <c r="D1" s="281" t="s">
        <v>494</v>
      </c>
      <c r="E1" s="281" t="s">
        <v>495</v>
      </c>
      <c r="F1" s="281" t="s">
        <v>496</v>
      </c>
      <c r="G1" s="281" t="s">
        <v>497</v>
      </c>
      <c r="H1" s="281" t="s">
        <v>433</v>
      </c>
      <c r="I1" s="281" t="s">
        <v>434</v>
      </c>
      <c r="J1" s="281" t="s">
        <v>435</v>
      </c>
      <c r="K1" s="281" t="s">
        <v>498</v>
      </c>
      <c r="L1" s="281" t="s">
        <v>499</v>
      </c>
      <c r="M1" s="281" t="s">
        <v>436</v>
      </c>
      <c r="N1" s="281" t="s">
        <v>500</v>
      </c>
      <c r="O1" s="281" t="s">
        <v>501</v>
      </c>
      <c r="P1" s="281" t="s">
        <v>439</v>
      </c>
      <c r="Q1" s="281" t="s">
        <v>437</v>
      </c>
      <c r="R1" s="281" t="s">
        <v>502</v>
      </c>
      <c r="S1" s="281" t="s">
        <v>440</v>
      </c>
      <c r="T1" s="281" t="s">
        <v>503</v>
      </c>
      <c r="U1" s="281" t="s">
        <v>504</v>
      </c>
      <c r="V1" s="281" t="s">
        <v>438</v>
      </c>
      <c r="W1" s="281" t="s">
        <v>505</v>
      </c>
      <c r="X1" s="281" t="s">
        <v>506</v>
      </c>
      <c r="Y1" s="281" t="s">
        <v>507</v>
      </c>
      <c r="Z1" s="281" t="s">
        <v>508</v>
      </c>
      <c r="AA1" s="281" t="s">
        <v>509</v>
      </c>
      <c r="AB1" s="281" t="s">
        <v>510</v>
      </c>
      <c r="AC1" s="281" t="s">
        <v>511</v>
      </c>
      <c r="AD1" s="281" t="s">
        <v>512</v>
      </c>
      <c r="AE1" s="281" t="s">
        <v>513</v>
      </c>
      <c r="AF1" s="281" t="s">
        <v>514</v>
      </c>
      <c r="AG1" s="281" t="s">
        <v>515</v>
      </c>
      <c r="AH1" s="281" t="s">
        <v>516</v>
      </c>
      <c r="AI1" s="281" t="s">
        <v>517</v>
      </c>
      <c r="AJ1" s="281" t="s">
        <v>518</v>
      </c>
      <c r="AK1" s="281" t="s">
        <v>441</v>
      </c>
      <c r="AL1" s="281" t="s">
        <v>519</v>
      </c>
      <c r="AM1" s="281" t="s">
        <v>520</v>
      </c>
      <c r="AN1" s="281" t="s">
        <v>442</v>
      </c>
      <c r="AO1" s="281" t="s">
        <v>444</v>
      </c>
      <c r="AP1" s="281" t="s">
        <v>521</v>
      </c>
      <c r="AQ1" s="281" t="s">
        <v>522</v>
      </c>
      <c r="AR1" s="282" t="s">
        <v>443</v>
      </c>
    </row>
    <row r="2" spans="1:44" s="277" customFormat="1" ht="102" customHeight="1" x14ac:dyDescent="0.3">
      <c r="A2" s="283"/>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row>
    <row r="3" spans="1:44" ht="63.65" customHeight="1" x14ac:dyDescent="0.3">
      <c r="A3" s="283"/>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c r="AR3" s="283"/>
    </row>
    <row r="4" spans="1:44" ht="63.65" customHeight="1" x14ac:dyDescent="0.25">
      <c r="A4" s="279"/>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row>
    <row r="5" spans="1:44" ht="63.65" customHeight="1" x14ac:dyDescent="0.25">
      <c r="A5" s="279"/>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row>
    <row r="6" spans="1:44" ht="63.65" customHeight="1" x14ac:dyDescent="0.25">
      <c r="A6" s="279"/>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row>
    <row r="7" spans="1:44" ht="63.65" customHeight="1" x14ac:dyDescent="0.25">
      <c r="A7" s="279"/>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row>
    <row r="8" spans="1:44" ht="63.65" customHeight="1" x14ac:dyDescent="0.25">
      <c r="A8" s="279"/>
      <c r="B8" s="279"/>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row>
    <row r="9" spans="1:44" ht="63.65" customHeight="1" x14ac:dyDescent="0.25">
      <c r="A9" s="279"/>
      <c r="B9" s="279"/>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row>
    <row r="10" spans="1:44" ht="63.65" customHeight="1" x14ac:dyDescent="0.25">
      <c r="A10" s="279"/>
      <c r="B10" s="279"/>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row>
    <row r="11" spans="1:44" ht="63.65" customHeight="1" x14ac:dyDescent="0.25">
      <c r="A11" s="279"/>
      <c r="B11" s="279"/>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row>
    <row r="12" spans="1:44" ht="63.65" customHeight="1" x14ac:dyDescent="0.25">
      <c r="A12" s="279"/>
      <c r="B12" s="279"/>
      <c r="C12" s="279"/>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row>
    <row r="13" spans="1:44" ht="63.65" customHeight="1" x14ac:dyDescent="0.25">
      <c r="A13" s="279"/>
      <c r="B13" s="279"/>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row>
    <row r="14" spans="1:44" ht="63.65" customHeight="1" x14ac:dyDescent="0.25">
      <c r="A14" s="279"/>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row>
    <row r="15" spans="1:44" ht="63.65" customHeight="1" x14ac:dyDescent="0.25">
      <c r="A15" s="279"/>
      <c r="B15" s="279"/>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row>
    <row r="16" spans="1:44" ht="63.65" customHeight="1" x14ac:dyDescent="0.25">
      <c r="A16" s="279"/>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row>
    <row r="17" spans="1:44" ht="63.65" customHeight="1" x14ac:dyDescent="0.25">
      <c r="A17" s="279"/>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row>
    <row r="18" spans="1:44" ht="63.65" customHeight="1" x14ac:dyDescent="0.25">
      <c r="A18" s="279"/>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row>
    <row r="19" spans="1:44" ht="63.65" customHeight="1" x14ac:dyDescent="0.25">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row>
    <row r="20" spans="1:44" ht="63.65" customHeight="1" x14ac:dyDescent="0.25">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row>
    <row r="21" spans="1:44" ht="63.65" customHeight="1" x14ac:dyDescent="0.25">
      <c r="A21" s="279"/>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row>
    <row r="22" spans="1:44" ht="63.65" customHeight="1" x14ac:dyDescent="0.25">
      <c r="A22" s="279"/>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row>
    <row r="23" spans="1:44" ht="63.65" customHeight="1" x14ac:dyDescent="0.25">
      <c r="A23" s="279"/>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c r="AP23" s="279"/>
      <c r="AQ23" s="279"/>
      <c r="AR23" s="279"/>
    </row>
    <row r="24" spans="1:44" ht="63.65" customHeight="1" x14ac:dyDescent="0.25">
      <c r="A24" s="279"/>
      <c r="B24" s="279"/>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row>
    <row r="25" spans="1:44" ht="63.65" customHeight="1" x14ac:dyDescent="0.25">
      <c r="A25" s="279"/>
      <c r="B25" s="279"/>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row>
    <row r="26" spans="1:44" ht="63.65" customHeight="1" x14ac:dyDescent="0.25">
      <c r="A26" s="279"/>
      <c r="B26" s="279"/>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row>
    <row r="27" spans="1:44" ht="63.65" customHeight="1" x14ac:dyDescent="0.25">
      <c r="A27" s="279"/>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row>
    <row r="28" spans="1:44" ht="63.65" customHeight="1" x14ac:dyDescent="0.25">
      <c r="A28" s="279"/>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row>
    <row r="29" spans="1:44" ht="63.65" customHeight="1" x14ac:dyDescent="0.25">
      <c r="A29" s="279"/>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row>
    <row r="30" spans="1:44" ht="63.65" customHeight="1" x14ac:dyDescent="0.25">
      <c r="A30" s="279"/>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row>
    <row r="31" spans="1:44" ht="63.65" customHeight="1" x14ac:dyDescent="0.25">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row>
    <row r="32" spans="1:44" ht="63.65" customHeight="1" x14ac:dyDescent="0.25">
      <c r="A32" s="279"/>
      <c r="B32" s="279"/>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row>
    <row r="33" spans="1:44" ht="63.65" customHeight="1" x14ac:dyDescent="0.25">
      <c r="A33" s="279"/>
      <c r="B33" s="279"/>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row>
    <row r="34" spans="1:44" ht="63.65" customHeight="1" x14ac:dyDescent="0.25">
      <c r="A34" s="279"/>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row>
    <row r="35" spans="1:44" ht="63.65" customHeight="1" x14ac:dyDescent="0.25">
      <c r="A35" s="279"/>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row>
    <row r="36" spans="1:44" ht="63.65" customHeight="1" x14ac:dyDescent="0.25">
      <c r="A36" s="279"/>
      <c r="B36" s="279"/>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row>
    <row r="37" spans="1:44" ht="63.65" customHeight="1" x14ac:dyDescent="0.25">
      <c r="A37" s="279"/>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row>
    <row r="38" spans="1:44" ht="63.65" customHeight="1" x14ac:dyDescent="0.25">
      <c r="A38" s="279"/>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row>
    <row r="39" spans="1:44" ht="63.65" customHeight="1" x14ac:dyDescent="0.25">
      <c r="A39" s="279"/>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row>
    <row r="40" spans="1:44" ht="63.65" customHeight="1" x14ac:dyDescent="0.25">
      <c r="A40" s="279"/>
      <c r="B40" s="279"/>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row>
    <row r="41" spans="1:44" ht="63.65" customHeight="1" x14ac:dyDescent="0.25">
      <c r="A41" s="279"/>
      <c r="B41" s="279"/>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row>
    <row r="42" spans="1:44" ht="63.65" customHeight="1" x14ac:dyDescent="0.25">
      <c r="A42" s="279"/>
      <c r="B42" s="279"/>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row>
    <row r="43" spans="1:44" ht="63.65" customHeight="1" x14ac:dyDescent="0.25">
      <c r="A43" s="279"/>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row>
    <row r="44" spans="1:44" ht="63.65" customHeight="1" x14ac:dyDescent="0.25">
      <c r="A44" s="279"/>
      <c r="B44" s="279"/>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row>
    <row r="45" spans="1:44" ht="63.65" customHeight="1" x14ac:dyDescent="0.25">
      <c r="A45" s="279"/>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row>
    <row r="46" spans="1:44" ht="63.65" customHeight="1" x14ac:dyDescent="0.25">
      <c r="A46" s="279"/>
      <c r="B46" s="279"/>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row>
    <row r="47" spans="1:44" ht="63.65" customHeight="1" x14ac:dyDescent="0.25">
      <c r="A47" s="279"/>
      <c r="B47" s="279"/>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row>
    <row r="48" spans="1:44" ht="63.65" customHeight="1" x14ac:dyDescent="0.25">
      <c r="A48" s="279"/>
      <c r="B48" s="279"/>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row>
    <row r="49" spans="1:44" ht="63.65" customHeight="1" x14ac:dyDescent="0.25">
      <c r="A49" s="279"/>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row>
    <row r="50" spans="1:44" ht="63.65" customHeight="1" x14ac:dyDescent="0.25">
      <c r="A50" s="279"/>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row>
    <row r="51" spans="1:44" ht="63.65" customHeight="1" x14ac:dyDescent="0.25">
      <c r="A51" s="279"/>
      <c r="B51" s="279"/>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row>
    <row r="52" spans="1:44" ht="63.65" customHeight="1" x14ac:dyDescent="0.25">
      <c r="A52" s="279"/>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row>
    <row r="53" spans="1:44" ht="63.65" customHeight="1" x14ac:dyDescent="0.25">
      <c r="A53" s="279"/>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row>
    <row r="54" spans="1:44" ht="63.65" customHeight="1" x14ac:dyDescent="0.25">
      <c r="A54" s="279"/>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row>
    <row r="55" spans="1:44" ht="63.65" customHeight="1" x14ac:dyDescent="0.25">
      <c r="A55" s="279"/>
      <c r="B55" s="279"/>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row>
    <row r="56" spans="1:44" ht="63.65" customHeight="1" x14ac:dyDescent="0.25">
      <c r="A56" s="279"/>
      <c r="B56" s="279"/>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row>
    <row r="57" spans="1:44" ht="63.65" customHeight="1" x14ac:dyDescent="0.25">
      <c r="A57" s="279"/>
      <c r="B57" s="279"/>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row>
    <row r="58" spans="1:44" ht="63.65" customHeight="1" x14ac:dyDescent="0.25">
      <c r="A58" s="279"/>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row>
    <row r="59" spans="1:44" ht="63.65" customHeight="1" x14ac:dyDescent="0.25">
      <c r="A59" s="279"/>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row>
    <row r="60" spans="1:44" ht="63.65" customHeight="1" x14ac:dyDescent="0.25">
      <c r="A60" s="279"/>
      <c r="B60" s="279"/>
      <c r="C60" s="279"/>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row>
    <row r="61" spans="1:44" ht="63.65" customHeight="1" x14ac:dyDescent="0.25">
      <c r="A61" s="279"/>
      <c r="B61" s="279"/>
      <c r="C61" s="27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row>
    <row r="62" spans="1:44" ht="63.65" customHeight="1" x14ac:dyDescent="0.25">
      <c r="A62" s="279"/>
      <c r="B62" s="279"/>
      <c r="C62" s="279"/>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279"/>
      <c r="AP62" s="279"/>
      <c r="AQ62" s="279"/>
      <c r="AR62" s="279"/>
    </row>
    <row r="63" spans="1:44" ht="63.65" customHeight="1" x14ac:dyDescent="0.25">
      <c r="A63" s="279"/>
      <c r="B63" s="279"/>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279"/>
    </row>
    <row r="64" spans="1:44" ht="63.65" customHeight="1" x14ac:dyDescent="0.25">
      <c r="A64" s="279"/>
      <c r="B64" s="279"/>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279"/>
      <c r="AL64" s="279"/>
      <c r="AM64" s="279"/>
      <c r="AN64" s="279"/>
      <c r="AO64" s="279"/>
      <c r="AP64" s="279"/>
      <c r="AQ64" s="279"/>
      <c r="AR64" s="279"/>
    </row>
    <row r="65" spans="1:44" ht="63.65" customHeight="1" x14ac:dyDescent="0.25">
      <c r="A65" s="279"/>
      <c r="B65" s="279"/>
      <c r="C65" s="279"/>
      <c r="D65" s="279"/>
      <c r="E65" s="279"/>
      <c r="F65" s="279"/>
      <c r="G65" s="279"/>
      <c r="H65" s="279"/>
      <c r="I65" s="279"/>
      <c r="J65" s="279"/>
      <c r="K65" s="279"/>
      <c r="L65" s="279"/>
      <c r="M65" s="279"/>
      <c r="N65" s="279"/>
      <c r="O65" s="279"/>
      <c r="P65" s="279"/>
      <c r="Q65" s="279"/>
      <c r="R65" s="279"/>
      <c r="S65" s="279"/>
      <c r="T65" s="279"/>
      <c r="U65" s="279"/>
      <c r="V65" s="279"/>
      <c r="W65" s="279"/>
      <c r="X65" s="279"/>
      <c r="Y65" s="279"/>
      <c r="Z65" s="279"/>
      <c r="AA65" s="279"/>
      <c r="AB65" s="279"/>
      <c r="AC65" s="279"/>
      <c r="AD65" s="279"/>
      <c r="AE65" s="279"/>
      <c r="AF65" s="279"/>
      <c r="AG65" s="279"/>
      <c r="AH65" s="279"/>
      <c r="AI65" s="279"/>
      <c r="AJ65" s="279"/>
      <c r="AK65" s="279"/>
      <c r="AL65" s="279"/>
      <c r="AM65" s="279"/>
      <c r="AN65" s="279"/>
      <c r="AO65" s="279"/>
      <c r="AP65" s="279"/>
      <c r="AQ65" s="279"/>
      <c r="AR65" s="279"/>
    </row>
    <row r="66" spans="1:44" ht="63.65" customHeight="1" x14ac:dyDescent="0.25">
      <c r="A66" s="279"/>
      <c r="B66" s="279"/>
      <c r="C66" s="279"/>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row>
    <row r="67" spans="1:44" ht="63.65" customHeight="1" x14ac:dyDescent="0.25">
      <c r="A67" s="279"/>
      <c r="B67" s="279"/>
      <c r="C67" s="27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row>
    <row r="68" spans="1:44" ht="63.65" customHeight="1" x14ac:dyDescent="0.25">
      <c r="A68" s="279"/>
      <c r="B68" s="279"/>
      <c r="C68" s="279"/>
      <c r="D68" s="279"/>
      <c r="E68" s="279"/>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79"/>
    </row>
    <row r="69" spans="1:44" ht="63.65" customHeight="1" x14ac:dyDescent="0.25">
      <c r="A69" s="279"/>
      <c r="B69" s="279"/>
      <c r="C69" s="279"/>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79"/>
      <c r="AL69" s="279"/>
      <c r="AM69" s="279"/>
      <c r="AN69" s="279"/>
      <c r="AO69" s="279"/>
      <c r="AP69" s="279"/>
      <c r="AQ69" s="279"/>
      <c r="AR69" s="279"/>
    </row>
    <row r="70" spans="1:44" ht="63.65" customHeight="1" x14ac:dyDescent="0.25">
      <c r="A70" s="279"/>
      <c r="B70" s="279"/>
      <c r="C70" s="27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279"/>
      <c r="AL70" s="279"/>
      <c r="AM70" s="279"/>
      <c r="AN70" s="279"/>
      <c r="AO70" s="279"/>
      <c r="AP70" s="279"/>
      <c r="AQ70" s="279"/>
      <c r="AR70" s="279"/>
    </row>
    <row r="71" spans="1:44" ht="63.65" customHeight="1" x14ac:dyDescent="0.25">
      <c r="A71" s="279"/>
      <c r="B71" s="279"/>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c r="AH71" s="279"/>
      <c r="AI71" s="279"/>
      <c r="AJ71" s="279"/>
      <c r="AK71" s="279"/>
      <c r="AL71" s="279"/>
      <c r="AM71" s="279"/>
      <c r="AN71" s="279"/>
      <c r="AO71" s="279"/>
      <c r="AP71" s="279"/>
      <c r="AQ71" s="279"/>
      <c r="AR71" s="279"/>
    </row>
    <row r="72" spans="1:44" ht="63.65" customHeight="1" x14ac:dyDescent="0.25">
      <c r="A72" s="279"/>
      <c r="B72" s="279"/>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c r="AJ72" s="279"/>
      <c r="AK72" s="279"/>
      <c r="AL72" s="279"/>
      <c r="AM72" s="279"/>
      <c r="AN72" s="279"/>
      <c r="AO72" s="279"/>
      <c r="AP72" s="279"/>
      <c r="AQ72" s="279"/>
      <c r="AR72" s="279"/>
    </row>
    <row r="73" spans="1:44" ht="63.65" customHeight="1" x14ac:dyDescent="0.25">
      <c r="A73" s="279"/>
      <c r="B73" s="279"/>
      <c r="C73" s="279"/>
      <c r="D73" s="279"/>
      <c r="E73" s="279"/>
      <c r="F73" s="279"/>
      <c r="G73" s="279"/>
      <c r="H73" s="279"/>
      <c r="I73" s="279"/>
      <c r="J73" s="279"/>
      <c r="K73" s="279"/>
      <c r="L73" s="279"/>
      <c r="M73" s="279"/>
      <c r="N73" s="279"/>
      <c r="O73" s="279"/>
      <c r="P73" s="279"/>
      <c r="Q73" s="279"/>
      <c r="R73" s="279"/>
      <c r="S73" s="279"/>
      <c r="T73" s="279"/>
      <c r="U73" s="279"/>
      <c r="V73" s="279"/>
      <c r="W73" s="279"/>
      <c r="X73" s="279"/>
      <c r="Y73" s="279"/>
      <c r="Z73" s="279"/>
      <c r="AA73" s="279"/>
      <c r="AB73" s="279"/>
      <c r="AC73" s="279"/>
      <c r="AD73" s="279"/>
      <c r="AE73" s="279"/>
      <c r="AF73" s="279"/>
      <c r="AG73" s="279"/>
      <c r="AH73" s="279"/>
      <c r="AI73" s="279"/>
      <c r="AJ73" s="279"/>
      <c r="AK73" s="279"/>
      <c r="AL73" s="279"/>
      <c r="AM73" s="279"/>
      <c r="AN73" s="279"/>
      <c r="AO73" s="279"/>
      <c r="AP73" s="279"/>
      <c r="AQ73" s="279"/>
      <c r="AR73" s="279"/>
    </row>
    <row r="74" spans="1:44" ht="63.65" customHeight="1" x14ac:dyDescent="0.25">
      <c r="A74" s="279"/>
      <c r="B74" s="279"/>
      <c r="C74" s="279"/>
      <c r="D74" s="279"/>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row>
    <row r="75" spans="1:44" ht="63.65" customHeight="1" x14ac:dyDescent="0.25">
      <c r="A75" s="279"/>
      <c r="B75" s="279"/>
      <c r="C75" s="279"/>
      <c r="D75" s="279"/>
      <c r="E75" s="279"/>
      <c r="F75" s="279"/>
      <c r="G75" s="279"/>
      <c r="H75" s="279"/>
      <c r="I75" s="279"/>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row>
    <row r="76" spans="1:44" ht="63.65" customHeight="1" x14ac:dyDescent="0.25">
      <c r="A76" s="279"/>
      <c r="B76" s="279"/>
      <c r="C76" s="279"/>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79"/>
      <c r="AK76" s="279"/>
      <c r="AL76" s="279"/>
      <c r="AM76" s="279"/>
      <c r="AN76" s="279"/>
      <c r="AO76" s="279"/>
      <c r="AP76" s="279"/>
      <c r="AQ76" s="279"/>
      <c r="AR76" s="279"/>
    </row>
    <row r="77" spans="1:44" ht="63.65" customHeight="1" x14ac:dyDescent="0.25">
      <c r="A77" s="279"/>
      <c r="B77" s="279"/>
      <c r="C77" s="279"/>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79"/>
      <c r="AI77" s="279"/>
      <c r="AJ77" s="279"/>
      <c r="AK77" s="279"/>
      <c r="AL77" s="279"/>
      <c r="AM77" s="279"/>
      <c r="AN77" s="279"/>
      <c r="AO77" s="279"/>
      <c r="AP77" s="279"/>
      <c r="AQ77" s="279"/>
      <c r="AR77" s="279"/>
    </row>
    <row r="78" spans="1:44" ht="63.65" customHeight="1" x14ac:dyDescent="0.25">
      <c r="A78" s="279"/>
      <c r="B78" s="279"/>
      <c r="C78" s="279"/>
      <c r="D78" s="279"/>
      <c r="E78" s="279"/>
      <c r="F78" s="279"/>
      <c r="G78" s="279"/>
      <c r="H78" s="279"/>
      <c r="I78" s="279"/>
      <c r="J78" s="279"/>
      <c r="K78" s="279"/>
      <c r="L78" s="279"/>
      <c r="M78" s="279"/>
      <c r="N78" s="279"/>
      <c r="O78" s="279"/>
      <c r="P78" s="279"/>
      <c r="Q78" s="279"/>
      <c r="R78" s="279"/>
      <c r="S78" s="279"/>
      <c r="T78" s="279"/>
      <c r="U78" s="279"/>
      <c r="V78" s="279"/>
      <c r="W78" s="279"/>
      <c r="X78" s="279"/>
      <c r="Y78" s="279"/>
      <c r="Z78" s="279"/>
      <c r="AA78" s="279"/>
      <c r="AB78" s="279"/>
      <c r="AC78" s="279"/>
      <c r="AD78" s="279"/>
      <c r="AE78" s="279"/>
      <c r="AF78" s="279"/>
      <c r="AG78" s="279"/>
      <c r="AH78" s="279"/>
      <c r="AI78" s="279"/>
      <c r="AJ78" s="279"/>
      <c r="AK78" s="279"/>
      <c r="AL78" s="279"/>
      <c r="AM78" s="279"/>
      <c r="AN78" s="279"/>
      <c r="AO78" s="279"/>
      <c r="AP78" s="279"/>
      <c r="AQ78" s="279"/>
      <c r="AR78" s="279"/>
    </row>
    <row r="79" spans="1:44" ht="63.65" customHeight="1" x14ac:dyDescent="0.25">
      <c r="A79" s="279"/>
      <c r="B79" s="279"/>
      <c r="C79" s="279"/>
      <c r="D79" s="279"/>
      <c r="E79" s="279"/>
      <c r="F79" s="279"/>
      <c r="G79" s="27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279"/>
      <c r="AL79" s="279"/>
      <c r="AM79" s="279"/>
      <c r="AN79" s="279"/>
      <c r="AO79" s="279"/>
      <c r="AP79" s="279"/>
      <c r="AQ79" s="279"/>
      <c r="AR79" s="279"/>
    </row>
    <row r="80" spans="1:44" ht="63.65" customHeight="1" x14ac:dyDescent="0.25">
      <c r="A80" s="279"/>
      <c r="B80" s="279"/>
      <c r="C80" s="279"/>
      <c r="D80" s="279"/>
      <c r="E80" s="279"/>
      <c r="F80" s="279"/>
      <c r="G80" s="27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279"/>
      <c r="AK80" s="279"/>
      <c r="AL80" s="279"/>
      <c r="AM80" s="279"/>
      <c r="AN80" s="279"/>
      <c r="AO80" s="279"/>
      <c r="AP80" s="279"/>
      <c r="AQ80" s="279"/>
      <c r="AR80" s="279"/>
    </row>
    <row r="81" spans="1:44" ht="63.65" customHeight="1" x14ac:dyDescent="0.25">
      <c r="A81" s="279"/>
      <c r="B81" s="279"/>
      <c r="C81" s="279"/>
      <c r="D81" s="279"/>
      <c r="E81" s="279"/>
      <c r="F81" s="279"/>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79"/>
      <c r="AM81" s="279"/>
      <c r="AN81" s="279"/>
      <c r="AO81" s="279"/>
      <c r="AP81" s="279"/>
      <c r="AQ81" s="279"/>
      <c r="AR81" s="279"/>
    </row>
    <row r="82" spans="1:44" ht="63.65" customHeight="1" x14ac:dyDescent="0.25">
      <c r="A82" s="279"/>
      <c r="B82" s="279"/>
      <c r="C82" s="279"/>
      <c r="D82" s="279"/>
      <c r="E82" s="279"/>
      <c r="F82" s="279"/>
      <c r="G82" s="279"/>
      <c r="H82" s="279"/>
      <c r="I82" s="279"/>
      <c r="J82" s="279"/>
      <c r="K82" s="279"/>
      <c r="L82" s="279"/>
      <c r="M82" s="279"/>
      <c r="N82" s="279"/>
      <c r="O82" s="279"/>
      <c r="P82" s="279"/>
      <c r="Q82" s="279"/>
      <c r="R82" s="279"/>
      <c r="S82" s="279"/>
      <c r="T82" s="279"/>
      <c r="U82" s="279"/>
      <c r="V82" s="279"/>
      <c r="W82" s="279"/>
      <c r="X82" s="279"/>
      <c r="Y82" s="279"/>
      <c r="Z82" s="279"/>
      <c r="AA82" s="279"/>
      <c r="AB82" s="279"/>
      <c r="AC82" s="279"/>
      <c r="AD82" s="279"/>
      <c r="AE82" s="279"/>
      <c r="AF82" s="279"/>
      <c r="AG82" s="279"/>
      <c r="AH82" s="279"/>
      <c r="AI82" s="279"/>
      <c r="AJ82" s="279"/>
      <c r="AK82" s="279"/>
      <c r="AL82" s="279"/>
      <c r="AM82" s="279"/>
      <c r="AN82" s="279"/>
      <c r="AO82" s="279"/>
      <c r="AP82" s="279"/>
      <c r="AQ82" s="279"/>
      <c r="AR82" s="279"/>
    </row>
    <row r="83" spans="1:44" ht="63.65" customHeight="1" x14ac:dyDescent="0.25">
      <c r="A83" s="279"/>
      <c r="B83" s="279"/>
      <c r="C83" s="279"/>
      <c r="D83" s="279"/>
      <c r="E83" s="279"/>
      <c r="F83" s="279"/>
      <c r="G83" s="279"/>
      <c r="H83" s="279"/>
      <c r="I83" s="279"/>
      <c r="J83" s="279"/>
      <c r="K83" s="279"/>
      <c r="L83" s="279"/>
      <c r="M83" s="279"/>
      <c r="N83" s="279"/>
      <c r="O83" s="279"/>
      <c r="P83" s="279"/>
      <c r="Q83" s="279"/>
      <c r="R83" s="279"/>
      <c r="S83" s="279"/>
      <c r="T83" s="279"/>
      <c r="U83" s="279"/>
      <c r="V83" s="279"/>
      <c r="W83" s="279"/>
      <c r="X83" s="279"/>
      <c r="Y83" s="279"/>
      <c r="Z83" s="279"/>
      <c r="AA83" s="279"/>
      <c r="AB83" s="279"/>
      <c r="AC83" s="279"/>
      <c r="AD83" s="279"/>
      <c r="AE83" s="279"/>
      <c r="AF83" s="279"/>
      <c r="AG83" s="279"/>
      <c r="AH83" s="279"/>
      <c r="AI83" s="279"/>
      <c r="AJ83" s="279"/>
      <c r="AK83" s="279"/>
      <c r="AL83" s="279"/>
      <c r="AM83" s="279"/>
      <c r="AN83" s="279"/>
      <c r="AO83" s="279"/>
      <c r="AP83" s="279"/>
      <c r="AQ83" s="279"/>
      <c r="AR83" s="279"/>
    </row>
    <row r="84" spans="1:44" ht="63.65" customHeight="1" x14ac:dyDescent="0.25">
      <c r="A84" s="279"/>
      <c r="B84" s="279"/>
      <c r="C84" s="279"/>
      <c r="D84" s="279"/>
      <c r="E84" s="279"/>
      <c r="F84" s="279"/>
      <c r="G84" s="279"/>
      <c r="H84" s="279"/>
      <c r="I84" s="279"/>
      <c r="J84" s="279"/>
      <c r="K84" s="279"/>
      <c r="L84" s="279"/>
      <c r="M84" s="279"/>
      <c r="N84" s="279"/>
      <c r="O84" s="279"/>
      <c r="P84" s="279"/>
      <c r="Q84" s="279"/>
      <c r="R84" s="279"/>
      <c r="S84" s="279"/>
      <c r="T84" s="279"/>
      <c r="U84" s="279"/>
      <c r="V84" s="279"/>
      <c r="W84" s="279"/>
      <c r="X84" s="279"/>
      <c r="Y84" s="279"/>
      <c r="Z84" s="279"/>
      <c r="AA84" s="279"/>
      <c r="AB84" s="279"/>
      <c r="AC84" s="279"/>
      <c r="AD84" s="279"/>
      <c r="AE84" s="279"/>
      <c r="AF84" s="279"/>
      <c r="AG84" s="279"/>
      <c r="AH84" s="279"/>
      <c r="AI84" s="279"/>
      <c r="AJ84" s="279"/>
      <c r="AK84" s="279"/>
      <c r="AL84" s="279"/>
      <c r="AM84" s="279"/>
      <c r="AN84" s="279"/>
      <c r="AO84" s="279"/>
      <c r="AP84" s="279"/>
      <c r="AQ84" s="279"/>
      <c r="AR84" s="279"/>
    </row>
    <row r="85" spans="1:44" ht="63.65" customHeight="1" x14ac:dyDescent="0.25">
      <c r="A85" s="279"/>
      <c r="B85" s="279"/>
      <c r="C85" s="279"/>
      <c r="D85" s="279"/>
      <c r="E85" s="279"/>
      <c r="F85" s="279"/>
      <c r="G85" s="279"/>
      <c r="H85" s="279"/>
      <c r="I85" s="279"/>
      <c r="J85" s="279"/>
      <c r="K85" s="279"/>
      <c r="L85" s="279"/>
      <c r="M85" s="279"/>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279"/>
      <c r="AL85" s="279"/>
      <c r="AM85" s="279"/>
      <c r="AN85" s="279"/>
      <c r="AO85" s="279"/>
      <c r="AP85" s="279"/>
      <c r="AQ85" s="279"/>
      <c r="AR85" s="279"/>
    </row>
    <row r="86" spans="1:44" ht="63.65" customHeight="1" x14ac:dyDescent="0.25">
      <c r="A86" s="279"/>
      <c r="B86" s="279"/>
      <c r="C86" s="279"/>
      <c r="D86" s="279"/>
      <c r="E86" s="279"/>
      <c r="F86" s="279"/>
      <c r="G86" s="279"/>
      <c r="H86" s="279"/>
      <c r="I86" s="279"/>
      <c r="J86" s="279"/>
      <c r="K86" s="279"/>
      <c r="L86" s="279"/>
      <c r="M86" s="279"/>
      <c r="N86" s="279"/>
      <c r="O86" s="279"/>
      <c r="P86" s="279"/>
      <c r="Q86" s="279"/>
      <c r="R86" s="279"/>
      <c r="S86" s="279"/>
      <c r="T86" s="279"/>
      <c r="U86" s="279"/>
      <c r="V86" s="279"/>
      <c r="W86" s="279"/>
      <c r="X86" s="279"/>
      <c r="Y86" s="279"/>
      <c r="Z86" s="279"/>
      <c r="AA86" s="279"/>
      <c r="AB86" s="279"/>
      <c r="AC86" s="279"/>
      <c r="AD86" s="279"/>
      <c r="AE86" s="279"/>
      <c r="AF86" s="279"/>
      <c r="AG86" s="279"/>
      <c r="AH86" s="279"/>
      <c r="AI86" s="279"/>
      <c r="AJ86" s="279"/>
      <c r="AK86" s="279"/>
      <c r="AL86" s="279"/>
      <c r="AM86" s="279"/>
      <c r="AN86" s="279"/>
      <c r="AO86" s="279"/>
      <c r="AP86" s="279"/>
      <c r="AQ86" s="279"/>
      <c r="AR86" s="279"/>
    </row>
    <row r="87" spans="1:44" ht="63.65" customHeight="1" x14ac:dyDescent="0.25">
      <c r="A87" s="279"/>
      <c r="B87" s="279"/>
      <c r="C87" s="279"/>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279"/>
      <c r="AL87" s="279"/>
      <c r="AM87" s="279"/>
      <c r="AN87" s="279"/>
      <c r="AO87" s="279"/>
      <c r="AP87" s="279"/>
      <c r="AQ87" s="279"/>
      <c r="AR87" s="279"/>
    </row>
    <row r="88" spans="1:44" ht="63.65" customHeight="1" x14ac:dyDescent="0.25">
      <c r="A88" s="279"/>
      <c r="B88" s="279"/>
      <c r="C88" s="279"/>
      <c r="D88" s="279"/>
      <c r="E88" s="279"/>
      <c r="F88" s="279"/>
      <c r="G88" s="279"/>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279"/>
      <c r="AL88" s="279"/>
      <c r="AM88" s="279"/>
      <c r="AN88" s="279"/>
      <c r="AO88" s="279"/>
      <c r="AP88" s="279"/>
      <c r="AQ88" s="279"/>
      <c r="AR88" s="279"/>
    </row>
  </sheetData>
  <pageMargins left="0.7" right="0.7" top="0.75" bottom="0.75" header="0.3" footer="0.3"/>
  <pageSetup paperSize="9" scale="2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854E2-D382-4BE4-9BC7-E8721DC5E326}">
  <sheetPr>
    <pageSetUpPr fitToPage="1"/>
  </sheetPr>
  <dimension ref="A1:N53"/>
  <sheetViews>
    <sheetView view="pageBreakPreview" zoomScaleNormal="80" zoomScaleSheetLayoutView="100" workbookViewId="0">
      <selection activeCell="C8" sqref="C8"/>
    </sheetView>
  </sheetViews>
  <sheetFormatPr defaultColWidth="18.3984375" defaultRowHeight="10.5" x14ac:dyDescent="0.3"/>
  <cols>
    <col min="1" max="1" width="18.69921875" style="207" customWidth="1"/>
    <col min="2" max="4" width="18.3984375" style="207"/>
    <col min="5" max="5" width="12.3984375" style="207" customWidth="1"/>
    <col min="6" max="6" width="15.296875" style="207" customWidth="1"/>
    <col min="7" max="7" width="14" style="207" bestFit="1" customWidth="1"/>
    <col min="8" max="8" width="13.69921875" style="207" customWidth="1"/>
    <col min="9" max="9" width="7.296875" style="207" customWidth="1"/>
    <col min="10" max="10" width="12.09765625" style="207" customWidth="1"/>
    <col min="11" max="11" width="6.69921875" style="207" customWidth="1"/>
    <col min="12" max="12" width="12.8984375" style="207" customWidth="1"/>
    <col min="13" max="13" width="8.296875" style="207" customWidth="1"/>
    <col min="14" max="14" width="13.296875" style="207" customWidth="1"/>
    <col min="15" max="15" width="79.59765625" style="207" customWidth="1"/>
    <col min="16" max="16384" width="18.3984375" style="207"/>
  </cols>
  <sheetData>
    <row r="1" spans="1:14" x14ac:dyDescent="0.25">
      <c r="M1" s="208" t="s">
        <v>445</v>
      </c>
      <c r="N1" s="209">
        <f>#REF!</f>
        <v>0</v>
      </c>
    </row>
    <row r="2" spans="1:14" x14ac:dyDescent="0.3">
      <c r="A2" s="376" t="s">
        <v>446</v>
      </c>
      <c r="B2" s="377"/>
      <c r="C2" s="377"/>
      <c r="D2" s="377"/>
      <c r="E2" s="377"/>
      <c r="F2" s="377"/>
      <c r="G2" s="377"/>
      <c r="H2" s="377"/>
      <c r="I2" s="377"/>
      <c r="J2" s="377"/>
      <c r="K2" s="377"/>
      <c r="L2" s="377"/>
      <c r="M2" s="377"/>
      <c r="N2" s="377"/>
    </row>
    <row r="3" spans="1:14" ht="11" thickBot="1" x14ac:dyDescent="0.35"/>
    <row r="4" spans="1:14" x14ac:dyDescent="0.3">
      <c r="A4" s="378" t="s">
        <v>429</v>
      </c>
      <c r="B4" s="381" t="s">
        <v>430</v>
      </c>
      <c r="C4" s="381" t="s">
        <v>431</v>
      </c>
      <c r="D4" s="381" t="s">
        <v>432</v>
      </c>
      <c r="E4" s="381" t="s">
        <v>447</v>
      </c>
      <c r="F4" s="381" t="s">
        <v>448</v>
      </c>
      <c r="G4" s="381" t="s">
        <v>449</v>
      </c>
      <c r="H4" s="367" t="s">
        <v>450</v>
      </c>
      <c r="I4" s="368"/>
      <c r="J4" s="367" t="s">
        <v>451</v>
      </c>
      <c r="K4" s="368"/>
      <c r="L4" s="367" t="s">
        <v>452</v>
      </c>
      <c r="M4" s="368"/>
      <c r="N4" s="371" t="s">
        <v>453</v>
      </c>
    </row>
    <row r="5" spans="1:14" ht="13.5" customHeight="1" thickBot="1" x14ac:dyDescent="0.35">
      <c r="A5" s="379"/>
      <c r="B5" s="382"/>
      <c r="C5" s="382"/>
      <c r="D5" s="382"/>
      <c r="E5" s="384"/>
      <c r="F5" s="384"/>
      <c r="G5" s="384"/>
      <c r="H5" s="369"/>
      <c r="I5" s="370"/>
      <c r="J5" s="369"/>
      <c r="K5" s="370"/>
      <c r="L5" s="369"/>
      <c r="M5" s="370"/>
      <c r="N5" s="372"/>
    </row>
    <row r="6" spans="1:14" ht="33.75" customHeight="1" thickBot="1" x14ac:dyDescent="0.35">
      <c r="A6" s="379"/>
      <c r="B6" s="382"/>
      <c r="C6" s="382"/>
      <c r="D6" s="382"/>
      <c r="E6" s="210" t="s">
        <v>454</v>
      </c>
      <c r="F6" s="210" t="s">
        <v>454</v>
      </c>
      <c r="G6" s="210" t="s">
        <v>454</v>
      </c>
      <c r="H6" s="210" t="s">
        <v>454</v>
      </c>
      <c r="I6" s="210" t="s">
        <v>455</v>
      </c>
      <c r="J6" s="210" t="s">
        <v>454</v>
      </c>
      <c r="K6" s="210" t="s">
        <v>455</v>
      </c>
      <c r="L6" s="210" t="s">
        <v>454</v>
      </c>
      <c r="M6" s="210" t="s">
        <v>455</v>
      </c>
      <c r="N6" s="211" t="s">
        <v>454</v>
      </c>
    </row>
    <row r="7" spans="1:14" ht="12.75" customHeight="1" x14ac:dyDescent="0.3">
      <c r="A7" s="380"/>
      <c r="B7" s="383"/>
      <c r="C7" s="383"/>
      <c r="D7" s="383"/>
      <c r="E7" s="212">
        <v>1</v>
      </c>
      <c r="F7" s="212">
        <v>2</v>
      </c>
      <c r="G7" s="212">
        <v>3</v>
      </c>
      <c r="H7" s="212">
        <v>4</v>
      </c>
      <c r="I7" s="212">
        <v>5</v>
      </c>
      <c r="J7" s="212">
        <v>6</v>
      </c>
      <c r="K7" s="212">
        <v>7</v>
      </c>
      <c r="L7" s="212">
        <v>8</v>
      </c>
      <c r="M7" s="212">
        <v>9</v>
      </c>
      <c r="N7" s="213">
        <v>10</v>
      </c>
    </row>
    <row r="8" spans="1:14" ht="42.75" customHeight="1" x14ac:dyDescent="0.3">
      <c r="A8" s="214">
        <v>0</v>
      </c>
      <c r="B8" s="214">
        <v>0</v>
      </c>
      <c r="C8" s="214">
        <v>0</v>
      </c>
      <c r="D8" s="214">
        <v>0</v>
      </c>
      <c r="E8" s="215">
        <f>F8+N8</f>
        <v>0</v>
      </c>
      <c r="F8" s="215">
        <v>0</v>
      </c>
      <c r="G8" s="215">
        <v>0</v>
      </c>
      <c r="H8" s="215">
        <v>0</v>
      </c>
      <c r="I8" s="216" t="e">
        <f t="shared" ref="I8:I50" si="0">H8/F8</f>
        <v>#DIV/0!</v>
      </c>
      <c r="J8" s="215">
        <v>0</v>
      </c>
      <c r="K8" s="216" t="e">
        <f t="shared" ref="K8:K50" si="1">J8/F8</f>
        <v>#DIV/0!</v>
      </c>
      <c r="L8" s="215">
        <v>0</v>
      </c>
      <c r="M8" s="217" t="e">
        <f t="shared" ref="M8:M19" si="2">SUM(L8*100%)/F8</f>
        <v>#DIV/0!</v>
      </c>
      <c r="N8" s="215">
        <v>0</v>
      </c>
    </row>
    <row r="9" spans="1:14" ht="42.75" customHeight="1" x14ac:dyDescent="0.3">
      <c r="A9" s="214">
        <v>0</v>
      </c>
      <c r="B9" s="214">
        <v>0</v>
      </c>
      <c r="C9" s="214">
        <v>0</v>
      </c>
      <c r="D9" s="214">
        <v>0</v>
      </c>
      <c r="E9" s="215">
        <f t="shared" ref="E9:E50" si="3">F9+N9</f>
        <v>0</v>
      </c>
      <c r="F9" s="215">
        <v>0</v>
      </c>
      <c r="G9" s="215">
        <v>0</v>
      </c>
      <c r="H9" s="215">
        <v>0</v>
      </c>
      <c r="I9" s="216" t="e">
        <f t="shared" si="0"/>
        <v>#DIV/0!</v>
      </c>
      <c r="J9" s="215">
        <v>0</v>
      </c>
      <c r="K9" s="216" t="e">
        <f t="shared" si="1"/>
        <v>#DIV/0!</v>
      </c>
      <c r="L9" s="215">
        <v>0</v>
      </c>
      <c r="M9" s="217" t="e">
        <f t="shared" si="2"/>
        <v>#DIV/0!</v>
      </c>
      <c r="N9" s="215">
        <v>0</v>
      </c>
    </row>
    <row r="10" spans="1:14" ht="42.75" customHeight="1" x14ac:dyDescent="0.3">
      <c r="A10" s="214">
        <v>0</v>
      </c>
      <c r="B10" s="214">
        <v>0</v>
      </c>
      <c r="C10" s="214">
        <v>0</v>
      </c>
      <c r="D10" s="214">
        <v>0</v>
      </c>
      <c r="E10" s="215">
        <f t="shared" si="3"/>
        <v>0</v>
      </c>
      <c r="F10" s="215">
        <v>0</v>
      </c>
      <c r="G10" s="215">
        <v>0</v>
      </c>
      <c r="H10" s="215">
        <v>0</v>
      </c>
      <c r="I10" s="216" t="e">
        <f t="shared" si="0"/>
        <v>#DIV/0!</v>
      </c>
      <c r="J10" s="215">
        <v>0</v>
      </c>
      <c r="K10" s="216" t="e">
        <f t="shared" si="1"/>
        <v>#DIV/0!</v>
      </c>
      <c r="L10" s="215">
        <v>0</v>
      </c>
      <c r="M10" s="217" t="e">
        <f t="shared" si="2"/>
        <v>#DIV/0!</v>
      </c>
      <c r="N10" s="215">
        <v>0</v>
      </c>
    </row>
    <row r="11" spans="1:14" ht="42.75" customHeight="1" x14ac:dyDescent="0.3">
      <c r="A11" s="214">
        <v>0</v>
      </c>
      <c r="B11" s="214">
        <v>0</v>
      </c>
      <c r="C11" s="214">
        <v>0</v>
      </c>
      <c r="D11" s="214">
        <v>0</v>
      </c>
      <c r="E11" s="215">
        <f t="shared" si="3"/>
        <v>0</v>
      </c>
      <c r="F11" s="215">
        <v>0</v>
      </c>
      <c r="G11" s="215">
        <v>0</v>
      </c>
      <c r="H11" s="215">
        <v>0</v>
      </c>
      <c r="I11" s="216" t="e">
        <f t="shared" si="0"/>
        <v>#DIV/0!</v>
      </c>
      <c r="J11" s="215">
        <v>0</v>
      </c>
      <c r="K11" s="216" t="e">
        <f t="shared" si="1"/>
        <v>#DIV/0!</v>
      </c>
      <c r="L11" s="215">
        <v>0</v>
      </c>
      <c r="M11" s="217" t="e">
        <f t="shared" si="2"/>
        <v>#DIV/0!</v>
      </c>
      <c r="N11" s="215">
        <v>0</v>
      </c>
    </row>
    <row r="12" spans="1:14" ht="42.75" customHeight="1" x14ac:dyDescent="0.3">
      <c r="A12" s="214">
        <v>0</v>
      </c>
      <c r="B12" s="214">
        <v>0</v>
      </c>
      <c r="C12" s="214">
        <v>0</v>
      </c>
      <c r="D12" s="214">
        <v>0</v>
      </c>
      <c r="E12" s="215">
        <f t="shared" si="3"/>
        <v>0</v>
      </c>
      <c r="F12" s="215">
        <v>0</v>
      </c>
      <c r="G12" s="215">
        <v>0</v>
      </c>
      <c r="H12" s="215">
        <v>0</v>
      </c>
      <c r="I12" s="216" t="e">
        <f t="shared" si="0"/>
        <v>#DIV/0!</v>
      </c>
      <c r="J12" s="215">
        <v>0</v>
      </c>
      <c r="K12" s="216" t="e">
        <f t="shared" si="1"/>
        <v>#DIV/0!</v>
      </c>
      <c r="L12" s="215">
        <v>0</v>
      </c>
      <c r="M12" s="217" t="e">
        <f t="shared" si="2"/>
        <v>#DIV/0!</v>
      </c>
      <c r="N12" s="215">
        <v>0</v>
      </c>
    </row>
    <row r="13" spans="1:14" ht="42.75" customHeight="1" x14ac:dyDescent="0.3">
      <c r="A13" s="214">
        <v>0</v>
      </c>
      <c r="B13" s="214">
        <v>0</v>
      </c>
      <c r="C13" s="214">
        <v>0</v>
      </c>
      <c r="D13" s="214">
        <v>0</v>
      </c>
      <c r="E13" s="215">
        <f t="shared" si="3"/>
        <v>0</v>
      </c>
      <c r="F13" s="215">
        <v>0</v>
      </c>
      <c r="G13" s="215">
        <v>0</v>
      </c>
      <c r="H13" s="215">
        <v>0</v>
      </c>
      <c r="I13" s="216" t="e">
        <f t="shared" si="0"/>
        <v>#DIV/0!</v>
      </c>
      <c r="J13" s="215">
        <v>0</v>
      </c>
      <c r="K13" s="216" t="e">
        <f t="shared" si="1"/>
        <v>#DIV/0!</v>
      </c>
      <c r="L13" s="215">
        <v>0</v>
      </c>
      <c r="M13" s="217" t="e">
        <f t="shared" si="2"/>
        <v>#DIV/0!</v>
      </c>
      <c r="N13" s="215">
        <v>0</v>
      </c>
    </row>
    <row r="14" spans="1:14" ht="42.75" customHeight="1" x14ac:dyDescent="0.3">
      <c r="A14" s="214">
        <v>0</v>
      </c>
      <c r="B14" s="214">
        <v>0</v>
      </c>
      <c r="C14" s="214">
        <v>0</v>
      </c>
      <c r="D14" s="214">
        <v>0</v>
      </c>
      <c r="E14" s="215">
        <f t="shared" si="3"/>
        <v>0</v>
      </c>
      <c r="F14" s="215">
        <v>0</v>
      </c>
      <c r="G14" s="215">
        <v>0</v>
      </c>
      <c r="H14" s="215">
        <v>0</v>
      </c>
      <c r="I14" s="216" t="e">
        <f t="shared" si="0"/>
        <v>#DIV/0!</v>
      </c>
      <c r="J14" s="215">
        <v>0</v>
      </c>
      <c r="K14" s="216" t="e">
        <f t="shared" si="1"/>
        <v>#DIV/0!</v>
      </c>
      <c r="L14" s="215">
        <v>0</v>
      </c>
      <c r="M14" s="217" t="e">
        <f t="shared" si="2"/>
        <v>#DIV/0!</v>
      </c>
      <c r="N14" s="215">
        <v>0</v>
      </c>
    </row>
    <row r="15" spans="1:14" ht="42.75" customHeight="1" x14ac:dyDescent="0.3">
      <c r="A15" s="214">
        <v>0</v>
      </c>
      <c r="B15" s="214">
        <v>0</v>
      </c>
      <c r="C15" s="214">
        <v>0</v>
      </c>
      <c r="D15" s="214">
        <v>0</v>
      </c>
      <c r="E15" s="215">
        <f t="shared" si="3"/>
        <v>0</v>
      </c>
      <c r="F15" s="215">
        <v>0</v>
      </c>
      <c r="G15" s="215">
        <v>0</v>
      </c>
      <c r="H15" s="215">
        <v>0</v>
      </c>
      <c r="I15" s="216" t="e">
        <f t="shared" si="0"/>
        <v>#DIV/0!</v>
      </c>
      <c r="J15" s="215">
        <v>0</v>
      </c>
      <c r="K15" s="216" t="e">
        <f t="shared" si="1"/>
        <v>#DIV/0!</v>
      </c>
      <c r="L15" s="215">
        <v>0</v>
      </c>
      <c r="M15" s="217" t="e">
        <f t="shared" si="2"/>
        <v>#DIV/0!</v>
      </c>
      <c r="N15" s="215">
        <v>0</v>
      </c>
    </row>
    <row r="16" spans="1:14" ht="42.75" customHeight="1" x14ac:dyDescent="0.3">
      <c r="A16" s="214">
        <v>0</v>
      </c>
      <c r="B16" s="214">
        <v>0</v>
      </c>
      <c r="C16" s="214">
        <v>0</v>
      </c>
      <c r="D16" s="214">
        <v>0</v>
      </c>
      <c r="E16" s="215">
        <f t="shared" si="3"/>
        <v>0</v>
      </c>
      <c r="F16" s="215">
        <v>0</v>
      </c>
      <c r="G16" s="215">
        <v>0</v>
      </c>
      <c r="H16" s="215">
        <v>0</v>
      </c>
      <c r="I16" s="216" t="e">
        <f t="shared" si="0"/>
        <v>#DIV/0!</v>
      </c>
      <c r="J16" s="215">
        <v>0</v>
      </c>
      <c r="K16" s="216" t="e">
        <f t="shared" si="1"/>
        <v>#DIV/0!</v>
      </c>
      <c r="L16" s="215">
        <v>0</v>
      </c>
      <c r="M16" s="217" t="e">
        <f t="shared" si="2"/>
        <v>#DIV/0!</v>
      </c>
      <c r="N16" s="215">
        <v>0</v>
      </c>
    </row>
    <row r="17" spans="1:14" ht="42.75" customHeight="1" x14ac:dyDescent="0.3">
      <c r="A17" s="214">
        <v>0</v>
      </c>
      <c r="B17" s="214">
        <v>0</v>
      </c>
      <c r="C17" s="214">
        <v>0</v>
      </c>
      <c r="D17" s="214">
        <v>0</v>
      </c>
      <c r="E17" s="215">
        <f t="shared" si="3"/>
        <v>0</v>
      </c>
      <c r="F17" s="215">
        <v>0</v>
      </c>
      <c r="G17" s="215">
        <v>0</v>
      </c>
      <c r="H17" s="215">
        <v>0</v>
      </c>
      <c r="I17" s="216" t="e">
        <f t="shared" si="0"/>
        <v>#DIV/0!</v>
      </c>
      <c r="J17" s="215">
        <v>0</v>
      </c>
      <c r="K17" s="216" t="e">
        <f t="shared" si="1"/>
        <v>#DIV/0!</v>
      </c>
      <c r="L17" s="215">
        <v>0</v>
      </c>
      <c r="M17" s="217" t="e">
        <f t="shared" si="2"/>
        <v>#DIV/0!</v>
      </c>
      <c r="N17" s="215">
        <v>0</v>
      </c>
    </row>
    <row r="18" spans="1:14" ht="42.75" customHeight="1" x14ac:dyDescent="0.3">
      <c r="A18" s="214">
        <v>0</v>
      </c>
      <c r="B18" s="214">
        <v>0</v>
      </c>
      <c r="C18" s="214">
        <v>0</v>
      </c>
      <c r="D18" s="214">
        <v>0</v>
      </c>
      <c r="E18" s="215">
        <f t="shared" si="3"/>
        <v>0</v>
      </c>
      <c r="F18" s="215">
        <v>0</v>
      </c>
      <c r="G18" s="215">
        <v>0</v>
      </c>
      <c r="H18" s="215">
        <v>0</v>
      </c>
      <c r="I18" s="216" t="e">
        <f t="shared" si="0"/>
        <v>#DIV/0!</v>
      </c>
      <c r="J18" s="215">
        <v>0</v>
      </c>
      <c r="K18" s="216" t="e">
        <f t="shared" si="1"/>
        <v>#DIV/0!</v>
      </c>
      <c r="L18" s="215">
        <v>0</v>
      </c>
      <c r="M18" s="217" t="e">
        <f t="shared" si="2"/>
        <v>#DIV/0!</v>
      </c>
      <c r="N18" s="215">
        <v>0</v>
      </c>
    </row>
    <row r="19" spans="1:14" ht="42.75" customHeight="1" x14ac:dyDescent="0.3">
      <c r="A19" s="214">
        <v>0</v>
      </c>
      <c r="B19" s="214">
        <v>0</v>
      </c>
      <c r="C19" s="214">
        <v>0</v>
      </c>
      <c r="D19" s="214">
        <v>0</v>
      </c>
      <c r="E19" s="215">
        <f t="shared" si="3"/>
        <v>0</v>
      </c>
      <c r="F19" s="215">
        <v>0</v>
      </c>
      <c r="G19" s="215">
        <v>0</v>
      </c>
      <c r="H19" s="215">
        <v>0</v>
      </c>
      <c r="I19" s="216" t="e">
        <f t="shared" si="0"/>
        <v>#DIV/0!</v>
      </c>
      <c r="J19" s="215">
        <v>0</v>
      </c>
      <c r="K19" s="216" t="e">
        <f t="shared" si="1"/>
        <v>#DIV/0!</v>
      </c>
      <c r="L19" s="215">
        <v>0</v>
      </c>
      <c r="M19" s="217" t="e">
        <f t="shared" si="2"/>
        <v>#DIV/0!</v>
      </c>
      <c r="N19" s="215">
        <v>0</v>
      </c>
    </row>
    <row r="20" spans="1:14" ht="42.75" customHeight="1" x14ac:dyDescent="0.3">
      <c r="A20" s="214">
        <v>0</v>
      </c>
      <c r="B20" s="214">
        <v>0</v>
      </c>
      <c r="C20" s="214">
        <v>0</v>
      </c>
      <c r="D20" s="214">
        <v>0</v>
      </c>
      <c r="E20" s="215">
        <f t="shared" si="3"/>
        <v>0</v>
      </c>
      <c r="F20" s="215">
        <v>0</v>
      </c>
      <c r="G20" s="215">
        <v>0</v>
      </c>
      <c r="H20" s="215">
        <v>0</v>
      </c>
      <c r="I20" s="216" t="e">
        <f t="shared" si="0"/>
        <v>#DIV/0!</v>
      </c>
      <c r="J20" s="215">
        <v>0</v>
      </c>
      <c r="K20" s="216" t="e">
        <f t="shared" si="1"/>
        <v>#DIV/0!</v>
      </c>
      <c r="L20" s="215">
        <v>0</v>
      </c>
      <c r="M20" s="217" t="e">
        <f t="shared" ref="M20:M50" si="4">SUM(L20*100%)/F20</f>
        <v>#DIV/0!</v>
      </c>
      <c r="N20" s="215">
        <v>0</v>
      </c>
    </row>
    <row r="21" spans="1:14" ht="42.75" customHeight="1" x14ac:dyDescent="0.3">
      <c r="A21" s="214">
        <v>0</v>
      </c>
      <c r="B21" s="214">
        <v>0</v>
      </c>
      <c r="C21" s="214">
        <v>0</v>
      </c>
      <c r="D21" s="214">
        <v>0</v>
      </c>
      <c r="E21" s="215">
        <f t="shared" si="3"/>
        <v>0</v>
      </c>
      <c r="F21" s="215">
        <v>0</v>
      </c>
      <c r="G21" s="215">
        <v>0</v>
      </c>
      <c r="H21" s="215">
        <v>0</v>
      </c>
      <c r="I21" s="216" t="e">
        <f t="shared" si="0"/>
        <v>#DIV/0!</v>
      </c>
      <c r="J21" s="215">
        <v>0</v>
      </c>
      <c r="K21" s="216" t="e">
        <f t="shared" si="1"/>
        <v>#DIV/0!</v>
      </c>
      <c r="L21" s="215">
        <v>0</v>
      </c>
      <c r="M21" s="217" t="e">
        <f t="shared" si="4"/>
        <v>#DIV/0!</v>
      </c>
      <c r="N21" s="215">
        <v>0</v>
      </c>
    </row>
    <row r="22" spans="1:14" ht="42.75" customHeight="1" x14ac:dyDescent="0.3">
      <c r="A22" s="214">
        <v>0</v>
      </c>
      <c r="B22" s="214">
        <v>0</v>
      </c>
      <c r="C22" s="214">
        <v>0</v>
      </c>
      <c r="D22" s="214">
        <v>0</v>
      </c>
      <c r="E22" s="215">
        <f t="shared" si="3"/>
        <v>0</v>
      </c>
      <c r="F22" s="215">
        <v>0</v>
      </c>
      <c r="G22" s="215">
        <v>0</v>
      </c>
      <c r="H22" s="215">
        <v>0</v>
      </c>
      <c r="I22" s="216" t="e">
        <f t="shared" si="0"/>
        <v>#DIV/0!</v>
      </c>
      <c r="J22" s="215">
        <v>0</v>
      </c>
      <c r="K22" s="216" t="e">
        <f t="shared" si="1"/>
        <v>#DIV/0!</v>
      </c>
      <c r="L22" s="215">
        <v>0</v>
      </c>
      <c r="M22" s="217" t="e">
        <f t="shared" si="4"/>
        <v>#DIV/0!</v>
      </c>
      <c r="N22" s="215">
        <v>0</v>
      </c>
    </row>
    <row r="23" spans="1:14" ht="42.75" customHeight="1" x14ac:dyDescent="0.3">
      <c r="A23" s="214">
        <v>0</v>
      </c>
      <c r="B23" s="214">
        <v>0</v>
      </c>
      <c r="C23" s="214">
        <v>0</v>
      </c>
      <c r="D23" s="214">
        <v>0</v>
      </c>
      <c r="E23" s="215">
        <f t="shared" si="3"/>
        <v>0</v>
      </c>
      <c r="F23" s="215">
        <v>0</v>
      </c>
      <c r="G23" s="215">
        <v>0</v>
      </c>
      <c r="H23" s="215">
        <v>0</v>
      </c>
      <c r="I23" s="216" t="e">
        <f t="shared" si="0"/>
        <v>#DIV/0!</v>
      </c>
      <c r="J23" s="215">
        <v>0</v>
      </c>
      <c r="K23" s="216" t="e">
        <f t="shared" si="1"/>
        <v>#DIV/0!</v>
      </c>
      <c r="L23" s="215">
        <v>0</v>
      </c>
      <c r="M23" s="217" t="e">
        <f t="shared" si="4"/>
        <v>#DIV/0!</v>
      </c>
      <c r="N23" s="215">
        <v>0</v>
      </c>
    </row>
    <row r="24" spans="1:14" ht="42.75" customHeight="1" x14ac:dyDescent="0.3">
      <c r="A24" s="214">
        <v>0</v>
      </c>
      <c r="B24" s="214">
        <v>0</v>
      </c>
      <c r="C24" s="214">
        <v>0</v>
      </c>
      <c r="D24" s="214">
        <v>0</v>
      </c>
      <c r="E24" s="215">
        <f t="shared" si="3"/>
        <v>0</v>
      </c>
      <c r="F24" s="215">
        <v>0</v>
      </c>
      <c r="G24" s="215">
        <v>0</v>
      </c>
      <c r="H24" s="215">
        <v>0</v>
      </c>
      <c r="I24" s="216" t="e">
        <f t="shared" si="0"/>
        <v>#DIV/0!</v>
      </c>
      <c r="J24" s="215">
        <v>0</v>
      </c>
      <c r="K24" s="216" t="e">
        <f t="shared" si="1"/>
        <v>#DIV/0!</v>
      </c>
      <c r="L24" s="215">
        <v>0</v>
      </c>
      <c r="M24" s="217" t="e">
        <f t="shared" si="4"/>
        <v>#DIV/0!</v>
      </c>
      <c r="N24" s="215">
        <v>0</v>
      </c>
    </row>
    <row r="25" spans="1:14" ht="42.75" customHeight="1" x14ac:dyDescent="0.3">
      <c r="A25" s="214">
        <v>0</v>
      </c>
      <c r="B25" s="214">
        <v>0</v>
      </c>
      <c r="C25" s="214">
        <v>0</v>
      </c>
      <c r="D25" s="214">
        <v>0</v>
      </c>
      <c r="E25" s="215">
        <f t="shared" si="3"/>
        <v>0</v>
      </c>
      <c r="F25" s="215">
        <v>0</v>
      </c>
      <c r="G25" s="215">
        <v>0</v>
      </c>
      <c r="H25" s="215">
        <v>0</v>
      </c>
      <c r="I25" s="216" t="e">
        <f t="shared" si="0"/>
        <v>#DIV/0!</v>
      </c>
      <c r="J25" s="215">
        <v>0</v>
      </c>
      <c r="K25" s="216" t="e">
        <f t="shared" si="1"/>
        <v>#DIV/0!</v>
      </c>
      <c r="L25" s="215">
        <v>0</v>
      </c>
      <c r="M25" s="217" t="e">
        <f t="shared" si="4"/>
        <v>#DIV/0!</v>
      </c>
      <c r="N25" s="215">
        <v>0</v>
      </c>
    </row>
    <row r="26" spans="1:14" ht="42.75" customHeight="1" x14ac:dyDescent="0.3">
      <c r="A26" s="214">
        <v>0</v>
      </c>
      <c r="B26" s="214">
        <v>0</v>
      </c>
      <c r="C26" s="214">
        <v>0</v>
      </c>
      <c r="D26" s="214">
        <v>0</v>
      </c>
      <c r="E26" s="215">
        <f t="shared" si="3"/>
        <v>0</v>
      </c>
      <c r="F26" s="215">
        <v>0</v>
      </c>
      <c r="G26" s="215">
        <v>0</v>
      </c>
      <c r="H26" s="215">
        <v>0</v>
      </c>
      <c r="I26" s="216" t="e">
        <f t="shared" si="0"/>
        <v>#DIV/0!</v>
      </c>
      <c r="J26" s="215">
        <v>0</v>
      </c>
      <c r="K26" s="216" t="e">
        <f t="shared" si="1"/>
        <v>#DIV/0!</v>
      </c>
      <c r="L26" s="215">
        <v>0</v>
      </c>
      <c r="M26" s="217" t="e">
        <f t="shared" si="4"/>
        <v>#DIV/0!</v>
      </c>
      <c r="N26" s="215">
        <v>0</v>
      </c>
    </row>
    <row r="27" spans="1:14" ht="42.75" customHeight="1" x14ac:dyDescent="0.3">
      <c r="A27" s="214">
        <v>0</v>
      </c>
      <c r="B27" s="214">
        <v>0</v>
      </c>
      <c r="C27" s="214">
        <v>0</v>
      </c>
      <c r="D27" s="214">
        <v>0</v>
      </c>
      <c r="E27" s="215">
        <f t="shared" si="3"/>
        <v>0</v>
      </c>
      <c r="F27" s="215">
        <v>0</v>
      </c>
      <c r="G27" s="215">
        <v>0</v>
      </c>
      <c r="H27" s="215">
        <v>0</v>
      </c>
      <c r="I27" s="216" t="e">
        <f t="shared" si="0"/>
        <v>#DIV/0!</v>
      </c>
      <c r="J27" s="215">
        <v>0</v>
      </c>
      <c r="K27" s="216" t="e">
        <f t="shared" si="1"/>
        <v>#DIV/0!</v>
      </c>
      <c r="L27" s="215">
        <v>0</v>
      </c>
      <c r="M27" s="217" t="e">
        <f t="shared" si="4"/>
        <v>#DIV/0!</v>
      </c>
      <c r="N27" s="215">
        <v>0</v>
      </c>
    </row>
    <row r="28" spans="1:14" ht="42.75" customHeight="1" x14ac:dyDescent="0.3">
      <c r="A28" s="214">
        <v>0</v>
      </c>
      <c r="B28" s="214">
        <v>0</v>
      </c>
      <c r="C28" s="214">
        <v>0</v>
      </c>
      <c r="D28" s="214">
        <v>0</v>
      </c>
      <c r="E28" s="215">
        <f t="shared" si="3"/>
        <v>0</v>
      </c>
      <c r="F28" s="215">
        <v>0</v>
      </c>
      <c r="G28" s="215">
        <v>0</v>
      </c>
      <c r="H28" s="215">
        <v>0</v>
      </c>
      <c r="I28" s="216" t="e">
        <f t="shared" si="0"/>
        <v>#DIV/0!</v>
      </c>
      <c r="J28" s="215">
        <v>0</v>
      </c>
      <c r="K28" s="216" t="e">
        <f t="shared" si="1"/>
        <v>#DIV/0!</v>
      </c>
      <c r="L28" s="215">
        <v>0</v>
      </c>
      <c r="M28" s="217" t="e">
        <f t="shared" si="4"/>
        <v>#DIV/0!</v>
      </c>
      <c r="N28" s="215">
        <v>0</v>
      </c>
    </row>
    <row r="29" spans="1:14" ht="42.75" customHeight="1" x14ac:dyDescent="0.3">
      <c r="A29" s="214">
        <v>0</v>
      </c>
      <c r="B29" s="214">
        <v>0</v>
      </c>
      <c r="C29" s="214">
        <v>0</v>
      </c>
      <c r="D29" s="214">
        <v>0</v>
      </c>
      <c r="E29" s="215">
        <f t="shared" si="3"/>
        <v>0</v>
      </c>
      <c r="F29" s="215">
        <v>0</v>
      </c>
      <c r="G29" s="215">
        <v>0</v>
      </c>
      <c r="H29" s="215">
        <v>0</v>
      </c>
      <c r="I29" s="216" t="e">
        <f t="shared" si="0"/>
        <v>#DIV/0!</v>
      </c>
      <c r="J29" s="215">
        <v>0</v>
      </c>
      <c r="K29" s="216" t="e">
        <f t="shared" si="1"/>
        <v>#DIV/0!</v>
      </c>
      <c r="L29" s="215">
        <v>0</v>
      </c>
      <c r="M29" s="217" t="e">
        <f t="shared" si="4"/>
        <v>#DIV/0!</v>
      </c>
      <c r="N29" s="215">
        <v>0</v>
      </c>
    </row>
    <row r="30" spans="1:14" ht="42.75" customHeight="1" x14ac:dyDescent="0.3">
      <c r="A30" s="214">
        <v>0</v>
      </c>
      <c r="B30" s="214">
        <v>0</v>
      </c>
      <c r="C30" s="214">
        <v>0</v>
      </c>
      <c r="D30" s="214">
        <v>0</v>
      </c>
      <c r="E30" s="215">
        <f t="shared" si="3"/>
        <v>0</v>
      </c>
      <c r="F30" s="215">
        <v>0</v>
      </c>
      <c r="G30" s="215">
        <v>0</v>
      </c>
      <c r="H30" s="215">
        <v>0</v>
      </c>
      <c r="I30" s="216" t="e">
        <f t="shared" si="0"/>
        <v>#DIV/0!</v>
      </c>
      <c r="J30" s="215">
        <v>0</v>
      </c>
      <c r="K30" s="216" t="e">
        <f t="shared" si="1"/>
        <v>#DIV/0!</v>
      </c>
      <c r="L30" s="215">
        <v>0</v>
      </c>
      <c r="M30" s="217" t="e">
        <f t="shared" si="4"/>
        <v>#DIV/0!</v>
      </c>
      <c r="N30" s="215">
        <v>0</v>
      </c>
    </row>
    <row r="31" spans="1:14" ht="42.75" customHeight="1" x14ac:dyDescent="0.3">
      <c r="A31" s="214">
        <v>0</v>
      </c>
      <c r="B31" s="214">
        <v>0</v>
      </c>
      <c r="C31" s="214">
        <v>0</v>
      </c>
      <c r="D31" s="214">
        <v>0</v>
      </c>
      <c r="E31" s="215">
        <f t="shared" si="3"/>
        <v>0</v>
      </c>
      <c r="F31" s="215">
        <v>0</v>
      </c>
      <c r="G31" s="215">
        <v>0</v>
      </c>
      <c r="H31" s="215">
        <v>0</v>
      </c>
      <c r="I31" s="216" t="e">
        <f t="shared" si="0"/>
        <v>#DIV/0!</v>
      </c>
      <c r="J31" s="215">
        <v>0</v>
      </c>
      <c r="K31" s="216" t="e">
        <f t="shared" si="1"/>
        <v>#DIV/0!</v>
      </c>
      <c r="L31" s="215">
        <v>0</v>
      </c>
      <c r="M31" s="217" t="e">
        <f t="shared" si="4"/>
        <v>#DIV/0!</v>
      </c>
      <c r="N31" s="215">
        <v>0</v>
      </c>
    </row>
    <row r="32" spans="1:14" ht="42.75" customHeight="1" x14ac:dyDescent="0.3">
      <c r="A32" s="214">
        <v>0</v>
      </c>
      <c r="B32" s="214">
        <v>0</v>
      </c>
      <c r="C32" s="214">
        <v>0</v>
      </c>
      <c r="D32" s="214">
        <v>0</v>
      </c>
      <c r="E32" s="215">
        <f t="shared" si="3"/>
        <v>0</v>
      </c>
      <c r="F32" s="215">
        <v>0</v>
      </c>
      <c r="G32" s="215">
        <v>0</v>
      </c>
      <c r="H32" s="215">
        <v>0</v>
      </c>
      <c r="I32" s="216" t="e">
        <f t="shared" si="0"/>
        <v>#DIV/0!</v>
      </c>
      <c r="J32" s="215">
        <v>0</v>
      </c>
      <c r="K32" s="216" t="e">
        <f t="shared" si="1"/>
        <v>#DIV/0!</v>
      </c>
      <c r="L32" s="215">
        <v>0</v>
      </c>
      <c r="M32" s="217" t="e">
        <f t="shared" si="4"/>
        <v>#DIV/0!</v>
      </c>
      <c r="N32" s="215">
        <v>0</v>
      </c>
    </row>
    <row r="33" spans="1:14" ht="42.75" customHeight="1" x14ac:dyDescent="0.3">
      <c r="A33" s="214">
        <v>0</v>
      </c>
      <c r="B33" s="214">
        <v>0</v>
      </c>
      <c r="C33" s="214">
        <v>0</v>
      </c>
      <c r="D33" s="214">
        <v>0</v>
      </c>
      <c r="E33" s="215">
        <f t="shared" si="3"/>
        <v>0</v>
      </c>
      <c r="F33" s="215">
        <v>0</v>
      </c>
      <c r="G33" s="215">
        <v>0</v>
      </c>
      <c r="H33" s="215">
        <v>0</v>
      </c>
      <c r="I33" s="216" t="e">
        <f t="shared" si="0"/>
        <v>#DIV/0!</v>
      </c>
      <c r="J33" s="215">
        <v>0</v>
      </c>
      <c r="K33" s="216" t="e">
        <f t="shared" si="1"/>
        <v>#DIV/0!</v>
      </c>
      <c r="L33" s="215">
        <v>0</v>
      </c>
      <c r="M33" s="217" t="e">
        <f t="shared" si="4"/>
        <v>#DIV/0!</v>
      </c>
      <c r="N33" s="215">
        <v>0</v>
      </c>
    </row>
    <row r="34" spans="1:14" ht="42.75" customHeight="1" x14ac:dyDescent="0.3">
      <c r="A34" s="214">
        <v>0</v>
      </c>
      <c r="B34" s="214">
        <v>0</v>
      </c>
      <c r="C34" s="214">
        <v>0</v>
      </c>
      <c r="D34" s="214">
        <v>0</v>
      </c>
      <c r="E34" s="215">
        <f t="shared" si="3"/>
        <v>0</v>
      </c>
      <c r="F34" s="215">
        <v>0</v>
      </c>
      <c r="G34" s="215">
        <v>0</v>
      </c>
      <c r="H34" s="215">
        <v>0</v>
      </c>
      <c r="I34" s="216" t="e">
        <f t="shared" si="0"/>
        <v>#DIV/0!</v>
      </c>
      <c r="J34" s="215">
        <v>0</v>
      </c>
      <c r="K34" s="216" t="e">
        <f t="shared" si="1"/>
        <v>#DIV/0!</v>
      </c>
      <c r="L34" s="215">
        <v>0</v>
      </c>
      <c r="M34" s="217" t="e">
        <f t="shared" si="4"/>
        <v>#DIV/0!</v>
      </c>
      <c r="N34" s="215">
        <v>0</v>
      </c>
    </row>
    <row r="35" spans="1:14" ht="42.75" customHeight="1" x14ac:dyDescent="0.3">
      <c r="A35" s="214">
        <v>0</v>
      </c>
      <c r="B35" s="214">
        <v>0</v>
      </c>
      <c r="C35" s="214">
        <v>0</v>
      </c>
      <c r="D35" s="214">
        <v>0</v>
      </c>
      <c r="E35" s="215">
        <f t="shared" si="3"/>
        <v>0</v>
      </c>
      <c r="F35" s="215">
        <v>0</v>
      </c>
      <c r="G35" s="215">
        <v>0</v>
      </c>
      <c r="H35" s="215">
        <v>0</v>
      </c>
      <c r="I35" s="216" t="e">
        <f t="shared" si="0"/>
        <v>#DIV/0!</v>
      </c>
      <c r="J35" s="215">
        <v>0</v>
      </c>
      <c r="K35" s="216" t="e">
        <f t="shared" si="1"/>
        <v>#DIV/0!</v>
      </c>
      <c r="L35" s="215">
        <v>0</v>
      </c>
      <c r="M35" s="217" t="e">
        <f t="shared" si="4"/>
        <v>#DIV/0!</v>
      </c>
      <c r="N35" s="215">
        <v>0</v>
      </c>
    </row>
    <row r="36" spans="1:14" ht="42.75" customHeight="1" x14ac:dyDescent="0.3">
      <c r="A36" s="214">
        <v>0</v>
      </c>
      <c r="B36" s="214">
        <v>0</v>
      </c>
      <c r="C36" s="214">
        <v>0</v>
      </c>
      <c r="D36" s="214">
        <v>0</v>
      </c>
      <c r="E36" s="215">
        <f t="shared" si="3"/>
        <v>0</v>
      </c>
      <c r="F36" s="215">
        <v>0</v>
      </c>
      <c r="G36" s="215">
        <v>0</v>
      </c>
      <c r="H36" s="215">
        <v>0</v>
      </c>
      <c r="I36" s="216" t="e">
        <f t="shared" si="0"/>
        <v>#DIV/0!</v>
      </c>
      <c r="J36" s="215">
        <v>0</v>
      </c>
      <c r="K36" s="216" t="e">
        <f t="shared" si="1"/>
        <v>#DIV/0!</v>
      </c>
      <c r="L36" s="215">
        <v>0</v>
      </c>
      <c r="M36" s="217" t="e">
        <f t="shared" si="4"/>
        <v>#DIV/0!</v>
      </c>
      <c r="N36" s="215">
        <v>0</v>
      </c>
    </row>
    <row r="37" spans="1:14" ht="42.75" customHeight="1" x14ac:dyDescent="0.3">
      <c r="A37" s="214">
        <v>0</v>
      </c>
      <c r="B37" s="214">
        <v>0</v>
      </c>
      <c r="C37" s="214">
        <v>0</v>
      </c>
      <c r="D37" s="214">
        <v>0</v>
      </c>
      <c r="E37" s="215">
        <f t="shared" si="3"/>
        <v>0</v>
      </c>
      <c r="F37" s="215">
        <v>0</v>
      </c>
      <c r="G37" s="215">
        <v>0</v>
      </c>
      <c r="H37" s="215">
        <v>0</v>
      </c>
      <c r="I37" s="216" t="e">
        <f t="shared" si="0"/>
        <v>#DIV/0!</v>
      </c>
      <c r="J37" s="215">
        <v>0</v>
      </c>
      <c r="K37" s="216" t="e">
        <f t="shared" si="1"/>
        <v>#DIV/0!</v>
      </c>
      <c r="L37" s="215">
        <v>0</v>
      </c>
      <c r="M37" s="217" t="e">
        <f t="shared" si="4"/>
        <v>#DIV/0!</v>
      </c>
      <c r="N37" s="215">
        <v>0</v>
      </c>
    </row>
    <row r="38" spans="1:14" ht="42.75" customHeight="1" x14ac:dyDescent="0.3">
      <c r="A38" s="214">
        <v>0</v>
      </c>
      <c r="B38" s="214">
        <v>0</v>
      </c>
      <c r="C38" s="214">
        <v>0</v>
      </c>
      <c r="D38" s="214">
        <v>0</v>
      </c>
      <c r="E38" s="215">
        <f t="shared" si="3"/>
        <v>0</v>
      </c>
      <c r="F38" s="215">
        <v>0</v>
      </c>
      <c r="G38" s="215">
        <v>0</v>
      </c>
      <c r="H38" s="215">
        <v>0</v>
      </c>
      <c r="I38" s="216" t="e">
        <f t="shared" si="0"/>
        <v>#DIV/0!</v>
      </c>
      <c r="J38" s="215">
        <v>0</v>
      </c>
      <c r="K38" s="216" t="e">
        <f t="shared" si="1"/>
        <v>#DIV/0!</v>
      </c>
      <c r="L38" s="215">
        <v>0</v>
      </c>
      <c r="M38" s="217" t="e">
        <f t="shared" si="4"/>
        <v>#DIV/0!</v>
      </c>
      <c r="N38" s="215">
        <v>0</v>
      </c>
    </row>
    <row r="39" spans="1:14" ht="42.75" customHeight="1" x14ac:dyDescent="0.3">
      <c r="A39" s="214">
        <v>0</v>
      </c>
      <c r="B39" s="214">
        <v>0</v>
      </c>
      <c r="C39" s="214">
        <v>0</v>
      </c>
      <c r="D39" s="214">
        <v>0</v>
      </c>
      <c r="E39" s="215">
        <f t="shared" si="3"/>
        <v>0</v>
      </c>
      <c r="F39" s="215">
        <v>0</v>
      </c>
      <c r="G39" s="215">
        <v>0</v>
      </c>
      <c r="H39" s="215">
        <v>0</v>
      </c>
      <c r="I39" s="216" t="e">
        <f t="shared" si="0"/>
        <v>#DIV/0!</v>
      </c>
      <c r="J39" s="215">
        <v>0</v>
      </c>
      <c r="K39" s="216" t="e">
        <f t="shared" si="1"/>
        <v>#DIV/0!</v>
      </c>
      <c r="L39" s="215">
        <v>0</v>
      </c>
      <c r="M39" s="217" t="e">
        <f t="shared" si="4"/>
        <v>#DIV/0!</v>
      </c>
      <c r="N39" s="215">
        <v>0</v>
      </c>
    </row>
    <row r="40" spans="1:14" ht="42.75" customHeight="1" x14ac:dyDescent="0.3">
      <c r="A40" s="214">
        <v>0</v>
      </c>
      <c r="B40" s="214">
        <v>0</v>
      </c>
      <c r="C40" s="214">
        <v>0</v>
      </c>
      <c r="D40" s="214">
        <v>0</v>
      </c>
      <c r="E40" s="215">
        <f t="shared" si="3"/>
        <v>0</v>
      </c>
      <c r="F40" s="215">
        <v>0</v>
      </c>
      <c r="G40" s="215">
        <v>0</v>
      </c>
      <c r="H40" s="215">
        <v>0</v>
      </c>
      <c r="I40" s="216" t="e">
        <f t="shared" si="0"/>
        <v>#DIV/0!</v>
      </c>
      <c r="J40" s="215">
        <v>0</v>
      </c>
      <c r="K40" s="216" t="e">
        <f t="shared" si="1"/>
        <v>#DIV/0!</v>
      </c>
      <c r="L40" s="215">
        <v>0</v>
      </c>
      <c r="M40" s="217" t="e">
        <f t="shared" si="4"/>
        <v>#DIV/0!</v>
      </c>
      <c r="N40" s="215">
        <v>0</v>
      </c>
    </row>
    <row r="41" spans="1:14" ht="42.75" customHeight="1" x14ac:dyDescent="0.3">
      <c r="A41" s="214">
        <v>0</v>
      </c>
      <c r="B41" s="214">
        <v>0</v>
      </c>
      <c r="C41" s="214">
        <v>0</v>
      </c>
      <c r="D41" s="214">
        <v>0</v>
      </c>
      <c r="E41" s="215">
        <f t="shared" si="3"/>
        <v>0</v>
      </c>
      <c r="F41" s="215">
        <v>0</v>
      </c>
      <c r="G41" s="215">
        <v>0</v>
      </c>
      <c r="H41" s="215">
        <v>0</v>
      </c>
      <c r="I41" s="216" t="e">
        <f t="shared" si="0"/>
        <v>#DIV/0!</v>
      </c>
      <c r="J41" s="215">
        <v>0</v>
      </c>
      <c r="K41" s="216" t="e">
        <f t="shared" si="1"/>
        <v>#DIV/0!</v>
      </c>
      <c r="L41" s="215">
        <v>0</v>
      </c>
      <c r="M41" s="217" t="e">
        <f t="shared" si="4"/>
        <v>#DIV/0!</v>
      </c>
      <c r="N41" s="215">
        <v>0</v>
      </c>
    </row>
    <row r="42" spans="1:14" ht="42.75" customHeight="1" x14ac:dyDescent="0.3">
      <c r="A42" s="214">
        <v>0</v>
      </c>
      <c r="B42" s="214">
        <v>0</v>
      </c>
      <c r="C42" s="214">
        <v>0</v>
      </c>
      <c r="D42" s="214">
        <v>0</v>
      </c>
      <c r="E42" s="215">
        <f t="shared" si="3"/>
        <v>0</v>
      </c>
      <c r="F42" s="215">
        <v>0</v>
      </c>
      <c r="G42" s="215">
        <v>0</v>
      </c>
      <c r="H42" s="215">
        <v>0</v>
      </c>
      <c r="I42" s="216" t="e">
        <f t="shared" si="0"/>
        <v>#DIV/0!</v>
      </c>
      <c r="J42" s="215">
        <v>0</v>
      </c>
      <c r="K42" s="216" t="e">
        <f t="shared" si="1"/>
        <v>#DIV/0!</v>
      </c>
      <c r="L42" s="215">
        <v>0</v>
      </c>
      <c r="M42" s="217" t="e">
        <f t="shared" si="4"/>
        <v>#DIV/0!</v>
      </c>
      <c r="N42" s="215">
        <v>0</v>
      </c>
    </row>
    <row r="43" spans="1:14" ht="42.75" customHeight="1" x14ac:dyDescent="0.3">
      <c r="A43" s="214">
        <v>0</v>
      </c>
      <c r="B43" s="214">
        <v>0</v>
      </c>
      <c r="C43" s="214">
        <v>0</v>
      </c>
      <c r="D43" s="214">
        <v>0</v>
      </c>
      <c r="E43" s="215">
        <f t="shared" si="3"/>
        <v>0</v>
      </c>
      <c r="F43" s="215">
        <v>0</v>
      </c>
      <c r="G43" s="215">
        <v>0</v>
      </c>
      <c r="H43" s="215">
        <v>0</v>
      </c>
      <c r="I43" s="216" t="e">
        <f t="shared" si="0"/>
        <v>#DIV/0!</v>
      </c>
      <c r="J43" s="215">
        <v>0</v>
      </c>
      <c r="K43" s="216" t="e">
        <f t="shared" si="1"/>
        <v>#DIV/0!</v>
      </c>
      <c r="L43" s="215">
        <v>0</v>
      </c>
      <c r="M43" s="217" t="e">
        <f t="shared" si="4"/>
        <v>#DIV/0!</v>
      </c>
      <c r="N43" s="215">
        <v>0</v>
      </c>
    </row>
    <row r="44" spans="1:14" ht="42.75" customHeight="1" x14ac:dyDescent="0.3">
      <c r="A44" s="214">
        <v>0</v>
      </c>
      <c r="B44" s="214">
        <v>0</v>
      </c>
      <c r="C44" s="214">
        <v>0</v>
      </c>
      <c r="D44" s="214">
        <v>0</v>
      </c>
      <c r="E44" s="215">
        <f t="shared" si="3"/>
        <v>0</v>
      </c>
      <c r="F44" s="215">
        <v>0</v>
      </c>
      <c r="G44" s="215">
        <v>0</v>
      </c>
      <c r="H44" s="215">
        <v>0</v>
      </c>
      <c r="I44" s="216" t="e">
        <f t="shared" si="0"/>
        <v>#DIV/0!</v>
      </c>
      <c r="J44" s="215">
        <v>0</v>
      </c>
      <c r="K44" s="216" t="e">
        <f t="shared" si="1"/>
        <v>#DIV/0!</v>
      </c>
      <c r="L44" s="215">
        <v>0</v>
      </c>
      <c r="M44" s="217" t="e">
        <f t="shared" si="4"/>
        <v>#DIV/0!</v>
      </c>
      <c r="N44" s="215">
        <v>0</v>
      </c>
    </row>
    <row r="45" spans="1:14" ht="42.75" customHeight="1" x14ac:dyDescent="0.3">
      <c r="A45" s="214">
        <v>0</v>
      </c>
      <c r="B45" s="214">
        <v>0</v>
      </c>
      <c r="C45" s="214">
        <v>0</v>
      </c>
      <c r="D45" s="214">
        <v>0</v>
      </c>
      <c r="E45" s="215">
        <f t="shared" si="3"/>
        <v>0</v>
      </c>
      <c r="F45" s="215">
        <v>0</v>
      </c>
      <c r="G45" s="215">
        <v>0</v>
      </c>
      <c r="H45" s="215">
        <v>0</v>
      </c>
      <c r="I45" s="216" t="e">
        <f t="shared" si="0"/>
        <v>#DIV/0!</v>
      </c>
      <c r="J45" s="215">
        <v>0</v>
      </c>
      <c r="K45" s="216" t="e">
        <f t="shared" si="1"/>
        <v>#DIV/0!</v>
      </c>
      <c r="L45" s="215">
        <v>0</v>
      </c>
      <c r="M45" s="217" t="e">
        <f t="shared" si="4"/>
        <v>#DIV/0!</v>
      </c>
      <c r="N45" s="215">
        <v>0</v>
      </c>
    </row>
    <row r="46" spans="1:14" ht="42.75" customHeight="1" x14ac:dyDescent="0.3">
      <c r="A46" s="214">
        <v>0</v>
      </c>
      <c r="B46" s="214">
        <v>0</v>
      </c>
      <c r="C46" s="214">
        <v>0</v>
      </c>
      <c r="D46" s="214">
        <v>0</v>
      </c>
      <c r="E46" s="215">
        <f t="shared" si="3"/>
        <v>0</v>
      </c>
      <c r="F46" s="215">
        <v>0</v>
      </c>
      <c r="G46" s="215">
        <v>0</v>
      </c>
      <c r="H46" s="215">
        <v>0</v>
      </c>
      <c r="I46" s="216" t="e">
        <f t="shared" si="0"/>
        <v>#DIV/0!</v>
      </c>
      <c r="J46" s="215">
        <v>0</v>
      </c>
      <c r="K46" s="216" t="e">
        <f t="shared" si="1"/>
        <v>#DIV/0!</v>
      </c>
      <c r="L46" s="215">
        <v>0</v>
      </c>
      <c r="M46" s="217" t="e">
        <f t="shared" si="4"/>
        <v>#DIV/0!</v>
      </c>
      <c r="N46" s="215">
        <v>0</v>
      </c>
    </row>
    <row r="47" spans="1:14" ht="42.75" customHeight="1" x14ac:dyDescent="0.3">
      <c r="A47" s="214">
        <v>0</v>
      </c>
      <c r="B47" s="214">
        <v>0</v>
      </c>
      <c r="C47" s="214">
        <v>0</v>
      </c>
      <c r="D47" s="214">
        <v>0</v>
      </c>
      <c r="E47" s="215">
        <f t="shared" si="3"/>
        <v>0</v>
      </c>
      <c r="F47" s="215">
        <v>0</v>
      </c>
      <c r="G47" s="215">
        <v>0</v>
      </c>
      <c r="H47" s="215">
        <v>0</v>
      </c>
      <c r="I47" s="216" t="e">
        <f t="shared" si="0"/>
        <v>#DIV/0!</v>
      </c>
      <c r="J47" s="215">
        <v>0</v>
      </c>
      <c r="K47" s="216" t="e">
        <f t="shared" si="1"/>
        <v>#DIV/0!</v>
      </c>
      <c r="L47" s="215">
        <v>0</v>
      </c>
      <c r="M47" s="217" t="e">
        <f t="shared" si="4"/>
        <v>#DIV/0!</v>
      </c>
      <c r="N47" s="215">
        <v>0</v>
      </c>
    </row>
    <row r="48" spans="1:14" ht="42.75" customHeight="1" x14ac:dyDescent="0.3">
      <c r="A48" s="214">
        <v>0</v>
      </c>
      <c r="B48" s="214">
        <v>0</v>
      </c>
      <c r="C48" s="214">
        <v>0</v>
      </c>
      <c r="D48" s="214">
        <v>0</v>
      </c>
      <c r="E48" s="215">
        <f t="shared" si="3"/>
        <v>0</v>
      </c>
      <c r="F48" s="215">
        <v>0</v>
      </c>
      <c r="G48" s="215">
        <v>0</v>
      </c>
      <c r="H48" s="215">
        <v>0</v>
      </c>
      <c r="I48" s="216" t="e">
        <f t="shared" si="0"/>
        <v>#DIV/0!</v>
      </c>
      <c r="J48" s="215">
        <v>0</v>
      </c>
      <c r="K48" s="216" t="e">
        <f t="shared" si="1"/>
        <v>#DIV/0!</v>
      </c>
      <c r="L48" s="215">
        <v>0</v>
      </c>
      <c r="M48" s="217" t="e">
        <f t="shared" si="4"/>
        <v>#DIV/0!</v>
      </c>
      <c r="N48" s="215">
        <v>0</v>
      </c>
    </row>
    <row r="49" spans="1:14" ht="42.75" customHeight="1" x14ac:dyDescent="0.3">
      <c r="A49" s="214">
        <v>0</v>
      </c>
      <c r="B49" s="214">
        <v>0</v>
      </c>
      <c r="C49" s="214">
        <v>0</v>
      </c>
      <c r="D49" s="214">
        <v>0</v>
      </c>
      <c r="E49" s="215">
        <f t="shared" si="3"/>
        <v>0</v>
      </c>
      <c r="F49" s="215">
        <v>0</v>
      </c>
      <c r="G49" s="215">
        <v>0</v>
      </c>
      <c r="H49" s="215">
        <v>0</v>
      </c>
      <c r="I49" s="216" t="e">
        <f t="shared" si="0"/>
        <v>#DIV/0!</v>
      </c>
      <c r="J49" s="215">
        <v>0</v>
      </c>
      <c r="K49" s="216" t="e">
        <f t="shared" si="1"/>
        <v>#DIV/0!</v>
      </c>
      <c r="L49" s="215">
        <v>0</v>
      </c>
      <c r="M49" s="217" t="e">
        <f t="shared" si="4"/>
        <v>#DIV/0!</v>
      </c>
      <c r="N49" s="215">
        <v>0</v>
      </c>
    </row>
    <row r="50" spans="1:14" ht="42.75" customHeight="1" x14ac:dyDescent="0.3">
      <c r="A50" s="214">
        <v>0</v>
      </c>
      <c r="B50" s="214">
        <v>0</v>
      </c>
      <c r="C50" s="214">
        <v>0</v>
      </c>
      <c r="D50" s="214">
        <v>0</v>
      </c>
      <c r="E50" s="215">
        <f t="shared" si="3"/>
        <v>0</v>
      </c>
      <c r="F50" s="215">
        <v>0</v>
      </c>
      <c r="G50" s="215">
        <v>0</v>
      </c>
      <c r="H50" s="215">
        <v>0</v>
      </c>
      <c r="I50" s="216" t="e">
        <f t="shared" si="0"/>
        <v>#DIV/0!</v>
      </c>
      <c r="J50" s="215">
        <v>0</v>
      </c>
      <c r="K50" s="216" t="e">
        <f t="shared" si="1"/>
        <v>#DIV/0!</v>
      </c>
      <c r="L50" s="215">
        <v>0</v>
      </c>
      <c r="M50" s="217" t="e">
        <f t="shared" si="4"/>
        <v>#DIV/0!</v>
      </c>
      <c r="N50" s="215">
        <v>0</v>
      </c>
    </row>
    <row r="51" spans="1:14" ht="42.75" customHeight="1" thickBot="1" x14ac:dyDescent="0.35">
      <c r="A51" s="373" t="s">
        <v>338</v>
      </c>
      <c r="B51" s="374"/>
      <c r="C51" s="374"/>
      <c r="D51" s="375"/>
      <c r="E51" s="218">
        <f>SUM(E8:E50)</f>
        <v>0</v>
      </c>
      <c r="F51" s="218">
        <f t="shared" ref="F51:N51" si="5">SUM(F8:F50)</f>
        <v>0</v>
      </c>
      <c r="G51" s="218">
        <f t="shared" si="5"/>
        <v>0</v>
      </c>
      <c r="H51" s="218">
        <f t="shared" si="5"/>
        <v>0</v>
      </c>
      <c r="I51" s="219" t="e">
        <f>H51/F51</f>
        <v>#DIV/0!</v>
      </c>
      <c r="J51" s="218">
        <f t="shared" si="5"/>
        <v>0</v>
      </c>
      <c r="K51" s="219" t="e">
        <f>J51/F51</f>
        <v>#DIV/0!</v>
      </c>
      <c r="L51" s="218">
        <f>SUM(L8:L50)</f>
        <v>0</v>
      </c>
      <c r="M51" s="219" t="e">
        <f>SUM(L51*100%)/F51</f>
        <v>#DIV/0!</v>
      </c>
      <c r="N51" s="218">
        <f t="shared" si="5"/>
        <v>0</v>
      </c>
    </row>
    <row r="53" spans="1:14" x14ac:dyDescent="0.3">
      <c r="A53" s="220" t="s">
        <v>456</v>
      </c>
      <c r="H53" s="221" t="e">
        <f>I53+K53+M53</f>
        <v>#DIV/0!</v>
      </c>
      <c r="I53" s="221" t="e">
        <f>H51*100%/F51</f>
        <v>#DIV/0!</v>
      </c>
      <c r="K53" s="221" t="e">
        <f>J51*100%/F51</f>
        <v>#DIV/0!</v>
      </c>
      <c r="M53" s="221" t="e">
        <f>L51*100%/F51</f>
        <v>#DIV/0!</v>
      </c>
    </row>
  </sheetData>
  <mergeCells count="13">
    <mergeCell ref="L4:M5"/>
    <mergeCell ref="N4:N5"/>
    <mergeCell ref="A51:D51"/>
    <mergeCell ref="A2:N2"/>
    <mergeCell ref="A4:A7"/>
    <mergeCell ref="B4:B7"/>
    <mergeCell ref="C4:C7"/>
    <mergeCell ref="D4:D7"/>
    <mergeCell ref="E4:E5"/>
    <mergeCell ref="F4:F5"/>
    <mergeCell ref="G4:G5"/>
    <mergeCell ref="H4:I5"/>
    <mergeCell ref="J4:K5"/>
  </mergeCells>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1A-Bilant</vt:lpstr>
      <vt:lpstr>1B-ContPP</vt:lpstr>
      <vt:lpstr>1C-Analiza_fin_extinsa</vt:lpstr>
      <vt:lpstr>1D-Analiza_fin_indicatori</vt:lpstr>
      <vt:lpstr>1E-Intreprindere_in_dificultate</vt:lpstr>
      <vt:lpstr>2A-Buget_cerere</vt:lpstr>
      <vt:lpstr>3A-Imobilizări</vt:lpstr>
      <vt:lpstr>4- Export SMIS</vt:lpstr>
      <vt:lpstr>5 - Buget Cerere SMIS</vt:lpstr>
      <vt:lpstr>6 - Plan investițional</vt:lpstr>
      <vt:lpstr>'2A-Buget_cerere'!Print_Area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Alina Dumitrescu</cp:lastModifiedBy>
  <cp:lastPrinted>2016-10-20T09:21:11Z</cp:lastPrinted>
  <dcterms:created xsi:type="dcterms:W3CDTF">2015-08-05T10:46:20Z</dcterms:created>
  <dcterms:modified xsi:type="dcterms:W3CDTF">2023-08-24T07:44:13Z</dcterms:modified>
</cp:coreProperties>
</file>