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19420" windowHeight="11020"/>
  </bookViews>
  <sheets>
    <sheet name="Grilă ETF - CF" sheetId="2" r:id="rId1"/>
  </sheets>
  <calcPr calcId="145621"/>
</workbook>
</file>

<file path=xl/calcChain.xml><?xml version="1.0" encoding="utf-8"?>
<calcChain xmlns="http://schemas.openxmlformats.org/spreadsheetml/2006/main">
  <c r="D60" i="2" l="1"/>
  <c r="B65" i="2"/>
  <c r="D56" i="2"/>
  <c r="H23" i="2"/>
  <c r="H20" i="2"/>
  <c r="B59" i="2" s="1"/>
  <c r="D51" i="2"/>
  <c r="D38" i="2"/>
  <c r="D45" i="2"/>
  <c r="D32" i="2"/>
  <c r="D27" i="2"/>
  <c r="D22" i="2"/>
  <c r="D19" i="2"/>
  <c r="D37" i="2" l="1"/>
  <c r="D17" i="2" s="1"/>
  <c r="C27" i="2"/>
  <c r="C115" i="2" l="1"/>
  <c r="C108" i="2" l="1"/>
  <c r="C51" i="2"/>
  <c r="C98" i="2"/>
  <c r="C37" i="2" l="1"/>
  <c r="C72" i="2"/>
  <c r="C66" i="2"/>
  <c r="C19" i="2"/>
  <c r="C56" i="2" l="1"/>
  <c r="C55" i="2" s="1"/>
  <c r="C83" i="2"/>
  <c r="C131" i="2" l="1"/>
  <c r="C124" i="2"/>
  <c r="C22" i="2"/>
  <c r="C17" i="2" s="1"/>
  <c r="C91" i="2"/>
  <c r="C82" i="2" s="1"/>
  <c r="C16" i="2" l="1"/>
  <c r="C114" i="2"/>
  <c r="C14" i="2" l="1"/>
</calcChain>
</file>

<file path=xl/sharedStrings.xml><?xml version="1.0" encoding="utf-8"?>
<sst xmlns="http://schemas.openxmlformats.org/spreadsheetml/2006/main" count="169" uniqueCount="150">
  <si>
    <t>Nr. crt.</t>
  </si>
  <si>
    <t>CRITERIU/SUBCRITERIU</t>
  </si>
  <si>
    <t>Punctaj maxim</t>
  </si>
  <si>
    <t>TOTAL PUNCTAJ</t>
  </si>
  <si>
    <t>Observaţii evaluator 1:</t>
  </si>
  <si>
    <t>Observaţii evaluator 2:</t>
  </si>
  <si>
    <t>Observaţii evaluator 3:</t>
  </si>
  <si>
    <t>Grila de evaluare tehnică şi financiară a cererii de finanțare</t>
  </si>
  <si>
    <t xml:space="preserve">Titlu proiect </t>
  </si>
  <si>
    <t xml:space="preserve">Cod SMIS </t>
  </si>
  <si>
    <t>Programul Regional Sud-Est 2021-2027</t>
  </si>
  <si>
    <t>1.1</t>
  </si>
  <si>
    <t>1.2</t>
  </si>
  <si>
    <t>1.3</t>
  </si>
  <si>
    <t>1.4</t>
  </si>
  <si>
    <t>SECTIUNEA   I</t>
  </si>
  <si>
    <t>c. Cheltuielile au fost corect încadrate în categoria celor eligibile sau neeligibile, iar pragurile pentru anumite cheltuieli au fost respectate conform Ghidului solicitantului. Bugetul este corelat cu devizul general şi devizele pe obiecte. Exista corelare intre buget  si sursele de finantare.
Lista de echipamente și/sau lucrări și/sau servicii cu încadrarea acestora pe secțiunea de cheltuieli eligibile /ne-eligibile (dacă este cazul), este corelată cu costurile curpinse în cadrul liniilor bugetare. Toate elementele cuprinse in lista de lucrări/servicii/echipamente sunt clar identificate și detaliate. Achizitionarea lucrărilor/serviciilor/echipamentelor prevăzute în proiect este necesară și oportună, conform obiectivelor proiectului</t>
  </si>
  <si>
    <t xml:space="preserve">b.Bugetul este complet şi corelat cu activitatile prevazute, cu resursele materiale implicate in realizarea proiectului, adica: nu exista mentiuni in sectiunile privind activitatile, resursele si rezultatele anticipate din cererea de finantare care nu au acoperire intr-un subcapitol bugetar / linie bugetara; de asemenea, nu exista subcapitol bugetar / linie bugetara fara corespondenta in sectiunile privind activitatile, resursele si rezultatele.  </t>
  </si>
  <si>
    <t>1.5</t>
  </si>
  <si>
    <t>Punctarea subcriteriului se face prin selectarea unei singure optiuni și a punctajului aferent acesteia</t>
  </si>
  <si>
    <t>Punctarea subcriteriului se face prin selectarea unei singure ipoteze și a punctajului aferent acesteia</t>
  </si>
  <si>
    <t>3.</t>
  </si>
  <si>
    <t>5</t>
  </si>
  <si>
    <t>Grilă cerere de finanțare</t>
  </si>
  <si>
    <t>Anexa 6</t>
  </si>
  <si>
    <t>CAPACITATEA FINANCIARĂ A SOLICITANTULUI</t>
  </si>
  <si>
    <t>Rata solvabilităţii generale (Active totale/ Datorii totale) a IMM-ului calculată la nivelul anului de referință (anul anterior depunerii cererii de finantare)</t>
  </si>
  <si>
    <t>a. &gt;=1</t>
  </si>
  <si>
    <t>b. &lt;1</t>
  </si>
  <si>
    <t>Rata rentabilităţii financiare – ROE (Rezultat net/Capitaluri proprii)</t>
  </si>
  <si>
    <t>Fluxul net de numerar (sustenabilitate investitie)</t>
  </si>
  <si>
    <t>CALITATEA PLANULUI DE AFACERI</t>
  </si>
  <si>
    <t>Rata internă de rentabilitate a investiției (RIRF/C)</t>
  </si>
  <si>
    <t>2.</t>
  </si>
  <si>
    <t>2.1</t>
  </si>
  <si>
    <t>2.2</t>
  </si>
  <si>
    <t>SUSTENABILITATEA INVESTITIEI</t>
  </si>
  <si>
    <t>3.1</t>
  </si>
  <si>
    <t>3.2</t>
  </si>
  <si>
    <t>4.</t>
  </si>
  <si>
    <t>6</t>
  </si>
  <si>
    <t>7</t>
  </si>
  <si>
    <t>ACTIVITATI DE MARKETING SI INTERNATIONALIZARE</t>
  </si>
  <si>
    <t>BUGETUL PROIECTULUI</t>
  </si>
  <si>
    <t>Caracterul inovativ al investitiei</t>
  </si>
  <si>
    <t>a. Fluxul de numerar net este pozitiv pe toată durata de analiză a investiţiei</t>
  </si>
  <si>
    <t>b. Fluxul de numerar net cumulat prezintă valori negative pe perioada de analiză</t>
  </si>
  <si>
    <t>Se acorda punctaj in situatia in care fluxul de numerar net cumulat al microintreprinderii este pozitiv pe intreaga perioada de estimare conform informatiilor din macheta financiara.</t>
  </si>
  <si>
    <t>Domeniul de activitate (clasa CAEN) în care se realizează investiția</t>
  </si>
  <si>
    <t>b. Investitia include masuri de imbunatatire a calitatii mediului inconjurator si de crestere a eficientei energetice (utilizarea surselor regenerabile de energie, retehnologizarea / achizitionarea echipamentelor eficiente energetic, minimizarea la sursă a deșeurilor generate etc)</t>
  </si>
  <si>
    <t>Prioritatea 1 O regiune competitivă prin inovare, digitalizare și întreprinderi dinamice</t>
  </si>
  <si>
    <t>d. &lt;5%</t>
  </si>
  <si>
    <t>c. =5%</t>
  </si>
  <si>
    <t>a. &gt;=7 %</t>
  </si>
  <si>
    <t>d. &gt;5%</t>
  </si>
  <si>
    <t>a. &lt;=3%</t>
  </si>
  <si>
    <t>b. &gt;3 % - &lt;5%</t>
  </si>
  <si>
    <t>b. &gt;5% -&lt;7%</t>
  </si>
  <si>
    <t>2.3</t>
  </si>
  <si>
    <t xml:space="preserve">Contribuția solicitantului la valoarea cheltuielilor eligibile  </t>
  </si>
  <si>
    <t>2.4</t>
  </si>
  <si>
    <t>Raportul dintre cuantumul finanțării nerambursabile solicitate și cifra de afaceri înregistrată în anul fiscal anterior depunerii cererii de finanțare</t>
  </si>
  <si>
    <t>a. &lt;= 1</t>
  </si>
  <si>
    <t xml:space="preserve">b. &gt;1,00 și &lt;=1,50 </t>
  </si>
  <si>
    <t xml:space="preserve">c. &gt;1,50 și &lt;=2,00 </t>
  </si>
  <si>
    <t xml:space="preserve">d. &gt;2,00 și &lt;=2,50  </t>
  </si>
  <si>
    <t xml:space="preserve">e. &gt;2,50 și &lt;=3,00  </t>
  </si>
  <si>
    <t xml:space="preserve">f. &gt; 3,00 </t>
  </si>
  <si>
    <t>RESPECTAREA PRINCIPIILOR ORIZONTALE PRIVIND PROMOVAREA DEZVOLTARII DURABILE, A EGALITATII DE ŞANSE, DE GEN, NEDISCRIMINARII SI ACCESIBILITATII PERSOANELOR CU DISABILITATI  (CONFORMAREA CU PREVEDERILE LEGALE)</t>
  </si>
  <si>
    <t>CONTRIBUTIA LA TRANZITIA VERDE ȘI LA TEMELE ORIZONTALE (suplimentar fata de minimul legislativ)</t>
  </si>
  <si>
    <t>a.	Pentru fiecare punct procentual (rotunjit la un număr întreg), peste limita minimă obligatorie de 10%, se acordă câte 0,5 puncte. Ex: pentru o contribuție de 13,70% se vor acorda 2 puncte (4 puncte procentuale întregi x 0,5 puncte); pentru o contribuție de 13,40% se vor acorda 1,5 puncte (3 puncte procentuale întregi x 0,5 puncte) - maxim 5 puncte</t>
  </si>
  <si>
    <t>d. Investiția nu are caracter inovativ</t>
  </si>
  <si>
    <t>a. &gt;=3 locuri de munca</t>
  </si>
  <si>
    <t>b. 2 locuri de munca</t>
  </si>
  <si>
    <t>c. 1 loc de muncă</t>
  </si>
  <si>
    <t>1.6</t>
  </si>
  <si>
    <t xml:space="preserve">c. Proiectul implică investiții în linii pilot, testare prototipuri </t>
  </si>
  <si>
    <t>b. Proiectul implica investitii în tehnologii IT&amp;C pentru productie si servicii, IoT, automatizare, robotică, inteligență artificială, customizare de masă</t>
  </si>
  <si>
    <t>Îmbunătățirea semnificativă a capacității tehnologice, industriale și organizaționale de a gestiona dezvoltarea de produse și servicii</t>
  </si>
  <si>
    <t>Proiectul propune implementarea de (re)certificări ale unui sistem de management și/sau de produs/serviciu, astfel:</t>
  </si>
  <si>
    <t>a. (re)certificări de sisteme de management și de produs/ servicii/ proces</t>
  </si>
  <si>
    <t>b. (re)certificări de produs/serviciu/proces</t>
  </si>
  <si>
    <t>c. (re)certificări de sisteme de management</t>
  </si>
  <si>
    <t>d. nici o (re)certificare</t>
  </si>
  <si>
    <t>a. Proiectul cuprinde activitati de internationalizare</t>
  </si>
  <si>
    <t xml:space="preserve">b. Proiectul cuprinde activitati de marketing </t>
  </si>
  <si>
    <t>e. Proiectul prevede masuri incadrate in categoria masurilor suplimentare conform Anexei 9 la ghid, Metodologia privind imunizarea si abordarea DNSH</t>
  </si>
  <si>
    <t>SECTIUNEA II (Notarea cu 0 a unui criteriu sau unei optiuni  duce la respingerea proiectului)</t>
  </si>
  <si>
    <t>Notarea cu 0 (zero) a oricarei optiuni a, b sau c, va conduce la respingerea proiectului.</t>
  </si>
  <si>
    <t>Solicitantul fundamenteaza si probeaza cu documente relevante respectarea principiilor orizontale conform ghidului specific (se va nota în baza informațiilor incluse în cererea de finanțare, la secţiunea dedicată,  precum şi în anexele ei și în documentele relevante anexate şi se va urmări care sunt măsurile de conformare  ale solicitantului pentru respectarea condițiilor legale în vigoare privind temele orizontale, respectarea prevederilor/obligațiilor legale în vigoare privind temele orizontale, inclusiv DNSH (conform Anexa 9 din ghid)).  Evaluatorul independent va detalia in grila analiza pentru fiecare din cele 3 aspecte (a, b si c). Pentru a obtine 1 punct la acest criteriu, proiectul trebuie sa indeplineasca cumulativ cerintele de la a, b si c. In cazul in care nu se indeplinesc toate cele 3 cerinte, criteriul se va puncta cu 0 (zero). Notarea cu 0 (zero) la acest criteriu, va conduce la respingerea proiectului.</t>
  </si>
  <si>
    <t>a. Proiectul este bine structurat, coerent și prezintă claritate in atingerea obiectivului. Există corelare între activități, calendarul activităților și planificarea achizițiilor publice.</t>
  </si>
  <si>
    <t>c. Analiza pieței demonstrează existenţa cererii pentru produsele/serviciile oferite, fundamentează previziunile de creștere a activității, identifică principalii competitori, prezentand produsele/serviciile similare pe care acestea le ofera, cota de piata, punctele lor tari şi slabe, avantajele si dezavantajele acestora</t>
  </si>
  <si>
    <t>d. În descrierea produsului/serviciilor/proceselor sunt identificate calităţi/avantaje deosebite ale produsului/serviciului nou sau semnificativ imbunatățite față de cele proprii si faţa de cele ale competitorilor; strategia de marketing este realizabilă (identifică instrumente adecvate şi eficiente) în condiţiile resurselor disponibile</t>
  </si>
  <si>
    <t>e. Sunt identificate riscurile ce pot interveni in implementarea proiectului şi operarea investitiei, iar masurile propuse de reducere/eliminare a acestora sunt fezabile</t>
  </si>
  <si>
    <r>
      <rPr>
        <b/>
        <sz val="12"/>
        <rFont val="Calibri"/>
        <family val="2"/>
        <scheme val="minor"/>
      </rPr>
      <t xml:space="preserve">Atenție! </t>
    </r>
    <r>
      <rPr>
        <sz val="12"/>
        <rFont val="Calibri"/>
        <family val="2"/>
        <scheme val="minor"/>
      </rPr>
      <t xml:space="preserve"> În cazul în care un proiect va fi punctat </t>
    </r>
    <r>
      <rPr>
        <b/>
        <sz val="12"/>
        <rFont val="Calibri"/>
        <family val="2"/>
        <scheme val="minor"/>
      </rPr>
      <t>cu mai puțin de 50 de puncte (punctaj minim),</t>
    </r>
    <r>
      <rPr>
        <sz val="12"/>
        <rFont val="Calibri"/>
        <family val="2"/>
        <scheme val="minor"/>
      </rPr>
      <t xml:space="preserve"> cererea de finanțare va fi respinsă.                                                                                                             </t>
    </r>
  </si>
  <si>
    <t>Notarea cu 0 (zero) a oricarei optiuni a, b, c, d sau e, va conduce la respingerea proiectului.</t>
  </si>
  <si>
    <t>Contribuția proiectului la realizarea OS 1.3. Intensificarea creșterii sustenabile și creșterea competitivității IMM-urilor și crearea de locuri de muncă în cadrul IMM-urilor, inclusiv prin investiții productive (FEDR)</t>
  </si>
  <si>
    <t>Obiectiv specific: 1.3. Intensificarea creșterii sustenabile și creșterea competitivității IMM-urilor și crearea de locuri de muncă în cadrul IMM-urilor, inclusiv prin investiții productive (FEDR)</t>
  </si>
  <si>
    <t>a.  Proiectul include masuri privind promovarea dezvoltarii durabile</t>
  </si>
  <si>
    <t>b. Proiectul include masuri privind promovarea egalitatii de şanse, de gen, nediscriminarii si accesibilitatii persoanelor cu dizabilitati</t>
  </si>
  <si>
    <t>Punctajul este cumulativ. In cazul in care proiectul nu raspunde cerintelor de la a/b, se va puncta la 0 (zero) la optiunea respectiva.</t>
  </si>
  <si>
    <t>Se poate acorda punctaj intermediar la punctul a</t>
  </si>
  <si>
    <t>Punctajul este cumulativ.  In cazul in care proiectul nu raspunde cerintelor de la a/b/c/d/e, se va puncta la 0 (zero) la optiunea respectiva.</t>
  </si>
  <si>
    <t>c. Proiectul include masuri privind respectarea principiului DNSH ("Do not significant harm" - "A nu prejudicia în mod semnificativ")
Se va avea în vedere Anexa 9 - Metodologie imunizare si DNSH</t>
  </si>
  <si>
    <t>Punctarea subcriteriului se face prin selectarea unei singure ipoteze și a punctajului aferent acesteia (a sau b), daca se va puncta cu 0 atunci proiectul va fi respins din procesul de evaluare si selectie.</t>
  </si>
  <si>
    <t xml:space="preserve">b. Proiecțiile veniturilor și cheltuielilor de operare sunt realiste, suficient justificate, susținute pe bază de ipoteze detaliate fundamentate pe date corecte, surse verificabile.
</t>
  </si>
  <si>
    <t>Cresterea cifrei de afaceri</t>
  </si>
  <si>
    <t xml:space="preserve">a. Proiectul are avizul ADI ITI DD privind contribuția acestuia la realizarea obiectivelor Strategiei ITI </t>
  </si>
  <si>
    <t xml:space="preserve">b. Proiectul nu are avizul ADI ITI DD privind contribuția acestuia la realizarea obiectivelor Strategiei ITI </t>
  </si>
  <si>
    <t xml:space="preserve">Proiectul are avizul ADI ITI DD privind contribuția acestuia la realizarea obiectivelor Strategiei ITI </t>
  </si>
  <si>
    <t>Actiunea 1.6 Stimularea activităților inovatoare și creșterea competitivității IMM-urilor, Operatiunea A1 ITI Creșterea competitivității microintreprinderilor din ITI Delta Dunării</t>
  </si>
  <si>
    <t>a. prin inovație de produs/serviciu</t>
  </si>
  <si>
    <t>b. prin inovație de proces</t>
  </si>
  <si>
    <t>c. prin inovație organizațională</t>
  </si>
  <si>
    <t>a. Ca urmare a implementării proiectului se estimeaza o creștere a cifrei de afaceri &gt;=5%</t>
  </si>
  <si>
    <t>b. Ca urmare a implementării proiectului se estimează o creștere a cifrei de afaceri  &gt;=2 % și &lt;5%</t>
  </si>
  <si>
    <t>c. Ca urmare a implementării proiectului se estimează o creștere a cifrei de afaceri  &gt;=0,5 % și &lt;2%*</t>
  </si>
  <si>
    <t>d. Ca urmare a implementării proiectului se estimează o creștere a cifrei de afaceri &lt;0,5% sau menținerea cifrei de afaceri la același nivel cu cea din anul anterior depunerii cererii de finanțare</t>
  </si>
  <si>
    <t>*în cazul în care ca urmare a implementării proiectului nu se prevede cel puțin menținerea cifrei de afaceri la același nivel cu cea din anul anterior depunerii cererii de finanțare, proiectul va fi respins de la finanțare.</t>
  </si>
  <si>
    <t>A</t>
  </si>
  <si>
    <t>SAU</t>
  </si>
  <si>
    <t>B</t>
  </si>
  <si>
    <t>a. Ca urmare a implementării proiectului se estimeaza o rată de creștere a cifrei de afaceri în anul fiscal după anul finalizării proiectului &gt;=5%</t>
  </si>
  <si>
    <t>b. Ca urmare a implementării proiectului se estimează o rată de creștere a cifrei de afaceri în anul fiscal după anul finalizării proiectului  &gt;=3%</t>
  </si>
  <si>
    <t>c. Ca urmare a implementării proiectului se estimează o rată de creștere a cifrei de afaceri în anul fiscal după anul finalizării proiectului de cel puțin 2%</t>
  </si>
  <si>
    <t>*în cazul în care ca urmare a implementării proiectului nu se prevede o rată de creștere a cifrei de afaceri în anul fiscal după anul finalizării proiectului de cel puțin 2%, proiectul va fi respins de la finanțare.</t>
  </si>
  <si>
    <t>a. Proiectul prevede achiziția de tehnici avansate de manufacturare pentru procesul de producție/ servicii</t>
  </si>
  <si>
    <t>b. 10%</t>
  </si>
  <si>
    <t>a. Domeniul de activitate (clasa CAEN) în care se realizează investiția face parte din domeniile identificate in Strategia Regională de Specializare Inteligentă a Regiunii Sud-Est (RIS3) 2021-2027</t>
  </si>
  <si>
    <r>
      <t xml:space="preserve">a. Investitia include masuri care vizeaza economia circulară
</t>
    </r>
    <r>
      <rPr>
        <i/>
        <sz val="12"/>
        <rFont val="Calibri"/>
        <family val="2"/>
        <scheme val="minor"/>
      </rPr>
      <t>Se punctează situațiile în care se demonstrează că prin achizițiile propuse se vor diminua deșeurile generate și se vor reintroduce în procesul de producție/ servicii.</t>
    </r>
  </si>
  <si>
    <r>
      <t xml:space="preserve">c. Solutia propusa promoveaza principiul "Nature Based Solutions - NBS"
</t>
    </r>
    <r>
      <rPr>
        <i/>
        <sz val="12"/>
        <rFont val="Calibri"/>
        <family val="2"/>
        <scheme val="minor"/>
      </rPr>
      <t>NBS (Nature Based Solutions) - promovarea unor  soluții care sunt inspirate și susținute de natură, care sunt eficiente din punct de vedere al costurilor și care oferă simultan beneficii de mediu, sociale și economice și ajută la creșterea rezilienței, promovarea unor ecosisteme sănătoase, a infrastructurii verzi și a soluțiilor bazate pe natură.
Exemple de soluții bazate pe natură:
- Plantarea de acoperișuri pentru a încuraja colectarea precipitațiilor;
- Pereți verzi interiori/ exteriori;
- Utilizarea sistemelor de stocare subterană a apei.
- Reducerea cantității și optimizarea procesului de tratare a reziduurilor industriale și municipale prin biodegradare și bioconversie.
- Utilizarea de suprafețe permeabile pentru a asigura refacerea acviferului, etc.
Soluțiile propuse trebuie să fie justificate în legătură cu investiția propusă, să demonstreze un impact real, astfel încât să nu fie considerate a avea caracter artificial, incluse pentru a obține punctaj.</t>
    </r>
  </si>
  <si>
    <r>
      <t xml:space="preserve">a. Costurile sunt realiste (corect estimate), suficiente şi necesare pentru implementarea proiectului (Costurile pe unitatea de resurse utilizate sunt realiste si justificate de catre solicitant prin citarea unor surse independente si verificabile (minim 2 oferte) sau prin rezultatele unei cercetari de piata efectuate de solicitant)
</t>
    </r>
    <r>
      <rPr>
        <i/>
        <sz val="12"/>
        <rFont val="Calibri"/>
        <family val="2"/>
        <scheme val="minor"/>
      </rPr>
      <t>Pentru fiecare cost direct se vor prezenta minim 2 oferte. Ofertele trebuie să fie emise de către furnizori autorizați conform codurilor CAEN ale acestora..</t>
    </r>
  </si>
  <si>
    <t>Apel PRSE/1.6/A1/ITI/2026</t>
  </si>
  <si>
    <t>Pentru solicitanții care au avut o rată de creștere a cifrei de afaceri zero sau negativă în anul anterior depunerii proiectului/solicitanții care au doar un an vechime</t>
  </si>
  <si>
    <t>Pentru solicitanții care au avut o rată de creștere a cifrei de afaceri pozitivă în anul anterior depunerii proiectului</t>
  </si>
  <si>
    <r>
      <t xml:space="preserve">d. Proiectul prevede crearea de facilitati/infrastructuri/echipamente pentru accesul si utilizarea persoanelor cu dizabilitati, pentru mai multe tipuri de dizabilitati 
</t>
    </r>
    <r>
      <rPr>
        <i/>
        <sz val="12"/>
        <rFont val="Calibri"/>
        <family val="2"/>
        <scheme val="minor"/>
      </rPr>
      <t>Se vor puncta proiectele care vor promova cercetarea și dezvoltarea, vor face cunoscută oferta și vor încuraja utilizarea de noi tehnologii, inclusiv tehnologii informatice și de comunicații, dispozitive de suport pentru mobilitate, dispozitive și tehnologii de asistare, adecvate persoanelor cu dizabilități, acordând prioritate tehnologiilor cu prețuri accesibile (art 4, litera g) din Convenția ONU privind drepturile persoanelor cu dizabilități.
Referitor la masurile ce vor fi punctate la acest criteriu, solicitantul trebuie sa prezinte o analiza/fundamentare cu privire la justificarea necesitatii achizitionarii unor echipamente specifice pentru persoanele cu dizabilitati/alte echipamente/dotari. Aceasta analiza trebuie sa cuprinda si o modalitate de utilizare efectiva a acestor echipamente de catre solicitant in cadrul activitatilor propuse prin proiect si se va moitoriza in perioada de implementare/sustenabilitate. In cazul in care nu se va considera justificata necesitatea, in procesul de evaluare se va solicita incadrarea in categoria cheltuielilor neeligibile si nu se va puncta la criteriul respectiv.</t>
    </r>
  </si>
  <si>
    <t>Punctaj obtinut</t>
  </si>
  <si>
    <t>b. Investiția este realizată pe codul CAEN aferent soldului negativ al balanței comerciale, potrivit datelor furnizate de (INS)   / (BNR)</t>
  </si>
  <si>
    <t>Investiția prevede crearea de noi locuri de munca și menținerea acestei creșteri pe întreaga perioadă de durabilitate (3 ani după efectuarea plății finale)</t>
  </si>
  <si>
    <t>Termenul de realizare a indicatorului îl reprezintă sfârșitul anului fiscal următor celui în care s-a finalizat implementarea. Noile posturi trebuie ocupate și pot fi cu normă întreagă, cu normă parțială sau recurente sezonier. În plus, posturile nou create trebuie fie păstrate pentru mai mult de un an de la finalizarea proiectului.</t>
  </si>
  <si>
    <t xml:space="preserve">A.Se va compara cifra de afaceri pentru anul fiscal după anul finalizării implementării proiectului cu cifra de afaceri  în anul anterior depunerii proiectului și se va stabili procentul de menținere/ creștere a cifrei de afaceri (de ex daca cifra de afaceri în anul anterior depunerii proiectului a fost de 10.000 lei, pentru a obtine 7 puncte trebuie ca cifra de afaceri pentru anul fiscal după anul finalizării implementării proiectului  sa fie de cel putin 10.500 lei, astfel încât (10.500-10.000)/10.000*100=5% ). 
B.În cazul în care a avut o rată de creștere a cifrei de afaceri zero sau negativă în anul anterior depunerii proiectului, trebuie să aibă o rată de creștere a cifrei de afaceri în anul fiscal după anul finalizării proiectului de cel puțin 2% </t>
  </si>
  <si>
    <t>active imobilizate</t>
  </si>
  <si>
    <t>active circulante</t>
  </si>
  <si>
    <t>cheltuieli in avans</t>
  </si>
  <si>
    <t>active totale</t>
  </si>
  <si>
    <t>datorii&lt;1 an</t>
  </si>
  <si>
    <t>datorii&gt; 1an</t>
  </si>
  <si>
    <t>datorii totale</t>
  </si>
  <si>
    <t>rezultat net</t>
  </si>
  <si>
    <t>capitaluri proprii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</si>
</sst>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sz val="11"/>
      <color theme="1"/>
      <name val="Calibri"/>
      <family val="2"/>
      <scheme val="minor"/>
    </font>
    <font>
      <i/>
      <sz val="12"/>
      <name val="Calibri"/>
      <family val="2"/>
      <scheme val="minor"/>
    </font>
    <font>
      <b/>
      <sz val="12"/>
      <name val="Calibri"/>
      <family val="2"/>
      <scheme val="minor"/>
    </font>
    <font>
      <b/>
      <i/>
      <sz val="12"/>
      <name val="Calibri"/>
      <family val="2"/>
      <scheme val="minor"/>
    </font>
    <font>
      <sz val="12"/>
      <name val="Calibri"/>
      <family val="2"/>
      <scheme val="minor"/>
    </font>
    <font>
      <strike/>
      <sz val="12"/>
      <name val="Calibri"/>
      <family val="2"/>
      <scheme val="minor"/>
    </font>
    <font>
      <b/>
      <sz val="12"/>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C000"/>
        <bgColor indexed="64"/>
      </patternFill>
    </fill>
  </fills>
  <borders count="25">
    <border>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rgb="FF000000"/>
      </top>
      <bottom/>
      <diagonal/>
    </border>
    <border>
      <left style="medium">
        <color rgb="FF000000"/>
      </left>
      <right style="medium">
        <color indexed="64"/>
      </right>
      <top style="medium">
        <color rgb="FF000000"/>
      </top>
      <bottom/>
      <diagonal/>
    </border>
    <border>
      <left/>
      <right/>
      <top style="medium">
        <color rgb="FF000000"/>
      </top>
      <bottom/>
      <diagonal/>
    </border>
    <border>
      <left style="thin">
        <color auto="1"/>
      </left>
      <right style="thin">
        <color auto="1"/>
      </right>
      <top style="thin">
        <color auto="1"/>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style="medium">
        <color indexed="64"/>
      </left>
      <right/>
      <top/>
      <bottom/>
      <diagonal/>
    </border>
    <border>
      <left/>
      <right/>
      <top style="thin">
        <color auto="1"/>
      </top>
      <bottom style="thin">
        <color auto="1"/>
      </bottom>
      <diagonal/>
    </border>
  </borders>
  <cellStyleXfs count="2">
    <xf numFmtId="0" fontId="0" fillId="0" borderId="0"/>
    <xf numFmtId="0" fontId="1" fillId="0" borderId="0"/>
  </cellStyleXfs>
  <cellXfs count="130">
    <xf numFmtId="0" fontId="0" fillId="0" borderId="0" xfId="0"/>
    <xf numFmtId="0" fontId="3" fillId="5" borderId="7" xfId="0" applyFont="1" applyFill="1" applyBorder="1" applyAlignment="1">
      <alignment horizontal="justify" vertical="center" wrapText="1"/>
    </xf>
    <xf numFmtId="0" fontId="3" fillId="5" borderId="7" xfId="0" applyFont="1" applyFill="1" applyBorder="1" applyAlignment="1">
      <alignment horizontal="left" vertical="top" wrapText="1"/>
    </xf>
    <xf numFmtId="0" fontId="5" fillId="0" borderId="7" xfId="0" applyFont="1" applyBorder="1" applyAlignment="1">
      <alignment horizontal="left" vertical="top" wrapText="1" indent="1"/>
    </xf>
    <xf numFmtId="0" fontId="2" fillId="4" borderId="7" xfId="0" applyFont="1" applyFill="1" applyBorder="1" applyAlignment="1">
      <alignment horizontal="justify" vertical="center" wrapText="1"/>
    </xf>
    <xf numFmtId="0" fontId="5" fillId="0" borderId="7" xfId="0" applyFont="1" applyBorder="1" applyAlignment="1">
      <alignment horizontal="left" vertical="top" wrapText="1"/>
    </xf>
    <xf numFmtId="0" fontId="2" fillId="0" borderId="7" xfId="0" applyFont="1" applyBorder="1" applyAlignment="1">
      <alignment horizontal="left" vertical="top"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5" borderId="7" xfId="0" applyFont="1" applyFill="1" applyBorder="1"/>
    <xf numFmtId="2" fontId="5" fillId="4" borderId="7" xfId="0" applyNumberFormat="1" applyFont="1" applyFill="1" applyBorder="1" applyAlignment="1">
      <alignment wrapText="1"/>
    </xf>
    <xf numFmtId="0" fontId="3" fillId="7" borderId="7" xfId="0" applyFont="1" applyFill="1" applyBorder="1" applyAlignment="1">
      <alignment horizontal="left" vertical="top" wrapText="1"/>
    </xf>
    <xf numFmtId="2" fontId="5" fillId="4" borderId="7" xfId="0" applyNumberFormat="1" applyFont="1" applyFill="1" applyBorder="1" applyAlignment="1">
      <alignment vertical="center" wrapText="1"/>
    </xf>
    <xf numFmtId="2" fontId="3" fillId="7" borderId="7" xfId="0" applyNumberFormat="1" applyFont="1" applyFill="1" applyBorder="1" applyAlignment="1">
      <alignment horizontal="justify" vertical="center" wrapText="1"/>
    </xf>
    <xf numFmtId="2" fontId="5" fillId="0" borderId="7" xfId="0" applyNumberFormat="1" applyFont="1" applyBorder="1" applyAlignment="1">
      <alignment horizontal="justify" vertical="center" wrapText="1"/>
    </xf>
    <xf numFmtId="1" fontId="5" fillId="0" borderId="7" xfId="0" applyNumberFormat="1" applyFont="1" applyBorder="1" applyAlignment="1">
      <alignment vertical="center" wrapText="1"/>
    </xf>
    <xf numFmtId="0" fontId="3" fillId="7" borderId="7" xfId="0" applyFont="1" applyFill="1" applyBorder="1" applyAlignment="1">
      <alignment horizontal="justify" vertical="center" wrapText="1"/>
    </xf>
    <xf numFmtId="0" fontId="5" fillId="4" borderId="7" xfId="0" applyFont="1" applyFill="1" applyBorder="1" applyAlignment="1">
      <alignment horizontal="left" vertical="top" wrapText="1"/>
    </xf>
    <xf numFmtId="0" fontId="5" fillId="4" borderId="0" xfId="0" applyFont="1" applyFill="1" applyAlignment="1">
      <alignment horizontal="center" vertical="center" wrapText="1"/>
    </xf>
    <xf numFmtId="0" fontId="3" fillId="6" borderId="7" xfId="0" applyFont="1" applyFill="1" applyBorder="1" applyAlignment="1">
      <alignment horizontal="justify" vertical="center" wrapText="1"/>
    </xf>
    <xf numFmtId="0" fontId="3" fillId="6" borderId="7" xfId="0" applyFont="1" applyFill="1" applyBorder="1" applyAlignment="1">
      <alignment horizontal="left" vertical="center" wrapText="1"/>
    </xf>
    <xf numFmtId="0" fontId="3" fillId="6" borderId="7" xfId="0" applyFont="1" applyFill="1" applyBorder="1"/>
    <xf numFmtId="0" fontId="3" fillId="2" borderId="7" xfId="0" applyFont="1" applyFill="1" applyBorder="1" applyAlignment="1">
      <alignment horizontal="left" vertical="center" wrapText="1"/>
    </xf>
    <xf numFmtId="0" fontId="3" fillId="0" borderId="7" xfId="0" applyFont="1" applyBorder="1" applyAlignment="1">
      <alignment horizontal="right" vertical="center"/>
    </xf>
    <xf numFmtId="0" fontId="5" fillId="0" borderId="0" xfId="0" applyFont="1"/>
    <xf numFmtId="0" fontId="5" fillId="0" borderId="0" xfId="0" applyFont="1" applyAlignment="1">
      <alignment horizontal="center" vertical="center"/>
    </xf>
    <xf numFmtId="0" fontId="5" fillId="4" borderId="7" xfId="0" applyFont="1" applyFill="1" applyBorder="1"/>
    <xf numFmtId="0" fontId="3" fillId="5" borderId="16" xfId="0" applyFont="1" applyFill="1" applyBorder="1" applyAlignment="1">
      <alignment horizontal="justify" vertical="center" wrapText="1"/>
    </xf>
    <xf numFmtId="0" fontId="3" fillId="4" borderId="6" xfId="0" applyFont="1" applyFill="1" applyBorder="1" applyAlignment="1">
      <alignment horizontal="center" vertical="center" wrapText="1"/>
    </xf>
    <xf numFmtId="49" fontId="3" fillId="5" borderId="7" xfId="0" applyNumberFormat="1" applyFont="1" applyFill="1" applyBorder="1" applyAlignment="1">
      <alignment horizontal="center" vertical="center" wrapText="1"/>
    </xf>
    <xf numFmtId="49" fontId="3" fillId="6" borderId="7" xfId="0" applyNumberFormat="1" applyFont="1" applyFill="1" applyBorder="1" applyAlignment="1">
      <alignment horizontal="center" vertical="center" wrapText="1"/>
    </xf>
    <xf numFmtId="49" fontId="3" fillId="5" borderId="16" xfId="0" applyNumberFormat="1" applyFont="1" applyFill="1" applyBorder="1" applyAlignment="1">
      <alignment horizontal="center" vertical="center" wrapText="1"/>
    </xf>
    <xf numFmtId="49" fontId="3" fillId="5" borderId="14" xfId="0" applyNumberFormat="1" applyFont="1" applyFill="1" applyBorder="1" applyAlignment="1">
      <alignment horizontal="center" vertical="center" wrapText="1"/>
    </xf>
    <xf numFmtId="49" fontId="3" fillId="6" borderId="20" xfId="0" applyNumberFormat="1" applyFont="1" applyFill="1" applyBorder="1" applyAlignment="1">
      <alignment horizontal="center" vertical="center" wrapText="1"/>
    </xf>
    <xf numFmtId="49" fontId="3" fillId="5" borderId="20" xfId="0" applyNumberFormat="1" applyFont="1" applyFill="1" applyBorder="1" applyAlignment="1">
      <alignment horizontal="center" vertical="center" wrapText="1"/>
    </xf>
    <xf numFmtId="49" fontId="3" fillId="6" borderId="14" xfId="0" applyNumberFormat="1" applyFont="1" applyFill="1" applyBorder="1" applyAlignment="1">
      <alignment horizontal="center" vertical="center" wrapText="1"/>
    </xf>
    <xf numFmtId="49" fontId="3" fillId="7" borderId="7"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49" fontId="3" fillId="4" borderId="14" xfId="0" applyNumberFormat="1" applyFont="1" applyFill="1" applyBorder="1" applyAlignment="1">
      <alignment horizontal="center" vertical="center" wrapText="1"/>
    </xf>
    <xf numFmtId="0" fontId="2" fillId="4" borderId="7" xfId="0" applyFont="1" applyFill="1" applyBorder="1"/>
    <xf numFmtId="2" fontId="2" fillId="0" borderId="7" xfId="0" applyNumberFormat="1" applyFont="1" applyBorder="1" applyAlignment="1">
      <alignment horizontal="justify" vertical="center" wrapText="1"/>
    </xf>
    <xf numFmtId="0" fontId="3" fillId="5" borderId="7" xfId="0" applyFont="1" applyFill="1" applyBorder="1" applyAlignment="1">
      <alignment vertical="center"/>
    </xf>
    <xf numFmtId="0" fontId="3" fillId="2" borderId="7" xfId="0" applyFont="1" applyFill="1" applyBorder="1" applyAlignment="1">
      <alignment horizontal="justify" vertical="center"/>
    </xf>
    <xf numFmtId="0" fontId="3" fillId="2" borderId="7" xfId="0" applyFont="1" applyFill="1" applyBorder="1" applyAlignment="1">
      <alignment horizontal="justify" vertical="center" wrapText="1"/>
    </xf>
    <xf numFmtId="0" fontId="3" fillId="0" borderId="0" xfId="0" applyFont="1" applyAlignment="1">
      <alignment horizontal="left" vertical="center"/>
    </xf>
    <xf numFmtId="0" fontId="5" fillId="3" borderId="7"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xf>
    <xf numFmtId="2" fontId="5" fillId="4" borderId="7" xfId="0" applyNumberFormat="1" applyFont="1" applyFill="1" applyBorder="1" applyAlignment="1">
      <alignment horizontal="justify" vertical="center" wrapText="1"/>
    </xf>
    <xf numFmtId="0" fontId="3" fillId="4" borderId="0" xfId="0" applyFont="1" applyFill="1" applyAlignment="1">
      <alignment horizontal="center" vertical="center" wrapText="1"/>
    </xf>
    <xf numFmtId="0" fontId="5" fillId="4" borderId="7" xfId="0" applyFont="1" applyFill="1" applyBorder="1" applyAlignment="1">
      <alignment horizontal="justify" vertical="center" wrapText="1"/>
    </xf>
    <xf numFmtId="0" fontId="5" fillId="4" borderId="7" xfId="0" applyFont="1" applyFill="1" applyBorder="1" applyAlignment="1">
      <alignment vertical="center" wrapText="1"/>
    </xf>
    <xf numFmtId="0" fontId="3" fillId="4" borderId="15" xfId="0" applyFont="1" applyFill="1" applyBorder="1" applyAlignment="1">
      <alignment horizontal="center" vertical="center" wrapText="1"/>
    </xf>
    <xf numFmtId="0" fontId="6" fillId="0" borderId="0" xfId="0" applyFont="1"/>
    <xf numFmtId="0" fontId="5" fillId="4" borderId="7" xfId="0" applyFont="1" applyFill="1" applyBorder="1" applyAlignment="1">
      <alignment vertical="top" wrapText="1"/>
    </xf>
    <xf numFmtId="0" fontId="2" fillId="4" borderId="7" xfId="0" applyFont="1" applyFill="1" applyBorder="1" applyAlignment="1">
      <alignment vertical="top" wrapText="1"/>
    </xf>
    <xf numFmtId="0" fontId="3" fillId="4" borderId="7" xfId="0" applyFont="1" applyFill="1" applyBorder="1" applyAlignment="1">
      <alignment horizontal="left" vertical="center" wrapText="1"/>
    </xf>
    <xf numFmtId="0" fontId="3" fillId="0" borderId="7" xfId="0" applyFont="1" applyFill="1" applyBorder="1"/>
    <xf numFmtId="0" fontId="2" fillId="4" borderId="14"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6" borderId="1" xfId="0" applyFont="1" applyFill="1" applyBorder="1" applyAlignment="1">
      <alignment horizontal="justify" vertical="center" wrapText="1"/>
    </xf>
    <xf numFmtId="0" fontId="3" fillId="6" borderId="3" xfId="0" applyFont="1" applyFill="1" applyBorder="1" applyAlignment="1">
      <alignment horizontal="justify" vertical="center" wrapText="1"/>
    </xf>
    <xf numFmtId="0" fontId="2" fillId="4" borderId="7" xfId="0" applyFont="1" applyFill="1" applyBorder="1"/>
    <xf numFmtId="49" fontId="3" fillId="4" borderId="16"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4" xfId="0" applyNumberFormat="1"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4" borderId="1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 xfId="0" applyFont="1" applyFill="1" applyBorder="1" applyAlignment="1">
      <alignment horizontal="center" vertical="center" wrapText="1"/>
    </xf>
    <xf numFmtId="2" fontId="2" fillId="0" borderId="7" xfId="0" applyNumberFormat="1" applyFont="1" applyBorder="1" applyAlignment="1">
      <alignment horizontal="justify" vertical="center" wrapText="1"/>
    </xf>
    <xf numFmtId="0" fontId="2" fillId="4" borderId="7" xfId="0" applyFont="1" applyFill="1" applyBorder="1" applyAlignment="1">
      <alignment wrapText="1"/>
    </xf>
    <xf numFmtId="49" fontId="3" fillId="0" borderId="15"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8" borderId="17" xfId="0" applyNumberFormat="1" applyFont="1" applyFill="1" applyBorder="1" applyAlignment="1">
      <alignment horizontal="left" vertical="center" wrapText="1"/>
    </xf>
    <xf numFmtId="49" fontId="3" fillId="8" borderId="18" xfId="0" applyNumberFormat="1" applyFont="1" applyFill="1" applyBorder="1" applyAlignment="1">
      <alignment horizontal="left"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4" fillId="6" borderId="3" xfId="0" applyFont="1" applyFill="1" applyBorder="1" applyAlignment="1">
      <alignment horizontal="justify" vertical="center" wrapText="1"/>
    </xf>
    <xf numFmtId="49" fontId="3" fillId="4" borderId="19" xfId="0" applyNumberFormat="1" applyFont="1" applyFill="1" applyBorder="1" applyAlignment="1">
      <alignment horizontal="center" vertical="center" wrapText="1"/>
    </xf>
    <xf numFmtId="49" fontId="3" fillId="4" borderId="13" xfId="0" applyNumberFormat="1" applyFont="1" applyFill="1" applyBorder="1" applyAlignment="1">
      <alignment horizontal="center" vertical="center" wrapText="1"/>
    </xf>
    <xf numFmtId="1" fontId="3" fillId="6" borderId="10" xfId="0" applyNumberFormat="1" applyFont="1" applyFill="1" applyBorder="1" applyAlignment="1">
      <alignment horizontal="center" vertical="center" wrapText="1"/>
    </xf>
    <xf numFmtId="1" fontId="3" fillId="6" borderId="12" xfId="0" applyNumberFormat="1" applyFont="1" applyFill="1" applyBorder="1" applyAlignment="1">
      <alignment horizontal="center" vertical="center" wrapText="1"/>
    </xf>
    <xf numFmtId="1" fontId="7" fillId="8" borderId="23" xfId="0" applyNumberFormat="1" applyFont="1" applyFill="1" applyBorder="1" applyAlignment="1">
      <alignment horizontal="center" vertical="center" wrapText="1"/>
    </xf>
    <xf numFmtId="1" fontId="3" fillId="6" borderId="23" xfId="0" applyNumberFormat="1" applyFont="1" applyFill="1" applyBorder="1" applyAlignment="1">
      <alignment horizontal="center" vertical="center" wrapText="1"/>
    </xf>
    <xf numFmtId="1" fontId="3" fillId="5" borderId="17" xfId="0" applyNumberFormat="1" applyFont="1" applyFill="1" applyBorder="1" applyAlignment="1">
      <alignment horizontal="center" vertical="center" wrapText="1"/>
    </xf>
    <xf numFmtId="1" fontId="5" fillId="4" borderId="17" xfId="0" applyNumberFormat="1" applyFont="1" applyFill="1" applyBorder="1" applyAlignment="1">
      <alignment horizontal="center" vertical="center" wrapText="1"/>
    </xf>
    <xf numFmtId="1" fontId="3" fillId="4" borderId="17"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2" fillId="4" borderId="17" xfId="0" applyFont="1" applyFill="1" applyBorder="1"/>
    <xf numFmtId="0" fontId="5" fillId="0" borderId="17" xfId="0" applyFont="1" applyBorder="1" applyAlignment="1">
      <alignment vertical="center" wrapText="1"/>
    </xf>
    <xf numFmtId="0" fontId="5" fillId="0" borderId="17" xfId="0" applyFont="1" applyBorder="1" applyAlignment="1">
      <alignment horizontal="center" vertical="center" wrapText="1"/>
    </xf>
    <xf numFmtId="1" fontId="3" fillId="0" borderId="17" xfId="0" applyNumberFormat="1" applyFont="1" applyFill="1" applyBorder="1" applyAlignment="1">
      <alignment horizontal="center" vertical="center" wrapText="1"/>
    </xf>
    <xf numFmtId="1" fontId="3" fillId="6" borderId="17" xfId="0" applyNumberFormat="1" applyFont="1" applyFill="1" applyBorder="1" applyAlignment="1">
      <alignment horizontal="center" vertical="center" wrapText="1"/>
    </xf>
    <xf numFmtId="1" fontId="5" fillId="4" borderId="24" xfId="0" applyNumberFormat="1" applyFont="1" applyFill="1" applyBorder="1" applyAlignment="1">
      <alignment horizontal="center" vertical="center" wrapText="1"/>
    </xf>
    <xf numFmtId="1" fontId="3" fillId="8" borderId="17" xfId="0" applyNumberFormat="1" applyFont="1" applyFill="1" applyBorder="1" applyAlignment="1">
      <alignment horizontal="center" vertical="center" wrapText="1"/>
    </xf>
    <xf numFmtId="1" fontId="3" fillId="7" borderId="17" xfId="0" applyNumberFormat="1" applyFont="1" applyFill="1" applyBorder="1" applyAlignment="1">
      <alignment horizontal="center" vertical="center" wrapText="1"/>
    </xf>
    <xf numFmtId="1" fontId="5" fillId="0" borderId="17" xfId="0" applyNumberFormat="1" applyFont="1" applyBorder="1" applyAlignment="1">
      <alignment horizontal="center" vertical="center" wrapText="1"/>
    </xf>
    <xf numFmtId="2" fontId="2" fillId="0" borderId="17" xfId="0" applyNumberFormat="1" applyFont="1" applyBorder="1" applyAlignment="1">
      <alignment horizontal="justify" vertical="center" wrapText="1"/>
    </xf>
    <xf numFmtId="0" fontId="5" fillId="0" borderId="17" xfId="0" applyFont="1" applyBorder="1" applyAlignment="1">
      <alignment horizontal="center" vertical="center"/>
    </xf>
    <xf numFmtId="0" fontId="2" fillId="4" borderId="17" xfId="0" applyFont="1" applyFill="1" applyBorder="1" applyAlignment="1">
      <alignment wrapText="1"/>
    </xf>
    <xf numFmtId="0" fontId="5" fillId="4" borderId="1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6" fillId="4" borderId="7" xfId="0" applyFont="1" applyFill="1" applyBorder="1"/>
    <xf numFmtId="1" fontId="5" fillId="4" borderId="7" xfId="0" applyNumberFormat="1" applyFont="1" applyFill="1" applyBorder="1" applyAlignment="1">
      <alignment vertical="center" wrapText="1"/>
    </xf>
    <xf numFmtId="0" fontId="5" fillId="4" borderId="7" xfId="0" applyFont="1" applyFill="1" applyBorder="1" applyAlignment="1">
      <alignment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8" borderId="7" xfId="0" applyFont="1" applyFill="1" applyBorder="1"/>
    <xf numFmtId="0" fontId="5" fillId="5" borderId="7" xfId="0" applyFont="1" applyFill="1" applyBorder="1"/>
    <xf numFmtId="0" fontId="5" fillId="6" borderId="16" xfId="0" applyFont="1" applyFill="1" applyBorder="1" applyAlignment="1">
      <alignment horizontal="center"/>
    </xf>
    <xf numFmtId="0" fontId="5" fillId="6" borderId="14" xfId="0" applyFont="1" applyFill="1" applyBorder="1" applyAlignment="1">
      <alignment horizontal="center"/>
    </xf>
    <xf numFmtId="0" fontId="5" fillId="6" borderId="16" xfId="0" applyFont="1" applyFill="1" applyBorder="1" applyAlignment="1">
      <alignment horizontal="center" wrapText="1"/>
    </xf>
    <xf numFmtId="0" fontId="5" fillId="6" borderId="14" xfId="0" applyFont="1" applyFill="1" applyBorder="1" applyAlignment="1">
      <alignment horizontal="center" wrapText="1"/>
    </xf>
    <xf numFmtId="0" fontId="3" fillId="5" borderId="7" xfId="0" applyFont="1" applyFill="1" applyBorder="1" applyAlignment="1">
      <alignment wrapText="1"/>
    </xf>
    <xf numFmtId="0" fontId="5" fillId="0" borderId="7" xfId="0" applyFont="1" applyBorder="1"/>
    <xf numFmtId="0" fontId="5" fillId="9" borderId="7" xfId="0" applyFont="1" applyFill="1" applyBorder="1"/>
    <xf numFmtId="0" fontId="5" fillId="6" borderId="7" xfId="0" applyFont="1" applyFill="1" applyBorder="1"/>
    <xf numFmtId="0" fontId="5" fillId="5" borderId="7" xfId="0" applyFont="1" applyFill="1" applyBorder="1" applyAlignment="1">
      <alignment vertical="center"/>
    </xf>
    <xf numFmtId="0" fontId="4" fillId="9" borderId="7" xfId="0" applyFont="1" applyFill="1" applyBorder="1" applyAlignment="1">
      <alignment horizontal="right" vertical="top" wrapText="1"/>
    </xf>
  </cellXfs>
  <cellStyles count="2">
    <cellStyle name="Normal" xfId="0" builtinId="0"/>
    <cellStyle name="Normal 2" xfId="1"/>
  </cellStyles>
  <dxfs count="0"/>
  <tableStyles count="0" defaultTableStyle="TableStyleMedium2" defaultPivotStyle="PivotStyleLight16"/>
  <colors>
    <mruColors>
      <color rgb="FF0000FF"/>
      <color rgb="FFEF83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42"/>
  <sheetViews>
    <sheetView tabSelected="1" topLeftCell="A57" zoomScale="85" zoomScaleNormal="85" workbookViewId="0">
      <selection activeCell="B69" sqref="B69:B71"/>
    </sheetView>
  </sheetViews>
  <sheetFormatPr defaultColWidth="9.1796875" defaultRowHeight="15.5" x14ac:dyDescent="0.35"/>
  <cols>
    <col min="1" max="1" width="7" style="24" customWidth="1"/>
    <col min="2" max="2" width="103.26953125" style="24" customWidth="1"/>
    <col min="3" max="3" width="9.6328125" style="25" customWidth="1"/>
    <col min="4" max="5" width="7.54296875" style="24" customWidth="1"/>
    <col min="6" max="6" width="7" style="24" customWidth="1"/>
    <col min="7" max="7" width="16.453125" style="24" customWidth="1"/>
    <col min="8" max="8" width="13.54296875" style="24" customWidth="1"/>
    <col min="9" max="16384" width="9.1796875" style="24"/>
  </cols>
  <sheetData>
    <row r="2" spans="1:4" x14ac:dyDescent="0.35">
      <c r="B2" s="42" t="s">
        <v>10</v>
      </c>
    </row>
    <row r="3" spans="1:4" x14ac:dyDescent="0.35">
      <c r="B3" s="43" t="s">
        <v>50</v>
      </c>
    </row>
    <row r="4" spans="1:4" ht="31" x14ac:dyDescent="0.35">
      <c r="B4" s="22" t="s">
        <v>97</v>
      </c>
    </row>
    <row r="5" spans="1:4" ht="36" customHeight="1" x14ac:dyDescent="0.35">
      <c r="B5" s="22" t="s">
        <v>110</v>
      </c>
    </row>
    <row r="6" spans="1:4" ht="25.15" customHeight="1" x14ac:dyDescent="0.35">
      <c r="B6" s="22" t="s">
        <v>132</v>
      </c>
    </row>
    <row r="7" spans="1:4" x14ac:dyDescent="0.35">
      <c r="B7" s="22" t="s">
        <v>8</v>
      </c>
    </row>
    <row r="8" spans="1:4" x14ac:dyDescent="0.35">
      <c r="B8" s="22" t="s">
        <v>9</v>
      </c>
    </row>
    <row r="9" spans="1:4" x14ac:dyDescent="0.35">
      <c r="B9" s="22" t="s">
        <v>23</v>
      </c>
    </row>
    <row r="10" spans="1:4" x14ac:dyDescent="0.35">
      <c r="B10" s="23" t="s">
        <v>24</v>
      </c>
      <c r="C10" s="44"/>
    </row>
    <row r="11" spans="1:4" ht="33.5" customHeight="1" thickBot="1" x14ac:dyDescent="0.4">
      <c r="B11" s="45" t="s">
        <v>94</v>
      </c>
      <c r="C11" s="46"/>
    </row>
    <row r="12" spans="1:4" ht="30.75" customHeight="1" thickBot="1" x14ac:dyDescent="0.4">
      <c r="A12" s="71" t="s">
        <v>7</v>
      </c>
      <c r="B12" s="72"/>
      <c r="C12" s="72"/>
      <c r="D12" s="26"/>
    </row>
    <row r="13" spans="1:4" ht="47" thickBot="1" x14ac:dyDescent="0.4">
      <c r="A13" s="115" t="s">
        <v>0</v>
      </c>
      <c r="B13" s="116" t="s">
        <v>1</v>
      </c>
      <c r="C13" s="28" t="s">
        <v>2</v>
      </c>
      <c r="D13" s="117" t="s">
        <v>136</v>
      </c>
    </row>
    <row r="14" spans="1:4" ht="16.5" customHeight="1" x14ac:dyDescent="0.35">
      <c r="A14" s="73" t="s">
        <v>3</v>
      </c>
      <c r="B14" s="74"/>
      <c r="C14" s="88">
        <f>C16+C114</f>
        <v>100</v>
      </c>
      <c r="D14" s="122"/>
    </row>
    <row r="15" spans="1:4" ht="16" thickBot="1" x14ac:dyDescent="0.4">
      <c r="A15" s="75"/>
      <c r="B15" s="76"/>
      <c r="C15" s="89"/>
      <c r="D15" s="123"/>
    </row>
    <row r="16" spans="1:4" ht="26.5" customHeight="1" thickBot="1" x14ac:dyDescent="0.4">
      <c r="A16" s="59" t="s">
        <v>15</v>
      </c>
      <c r="B16" s="60"/>
      <c r="C16" s="90">
        <f>C17+C55+C82+C98+C108</f>
        <v>90</v>
      </c>
      <c r="D16" s="118"/>
    </row>
    <row r="17" spans="1:8" ht="16.5" customHeight="1" x14ac:dyDescent="0.35">
      <c r="A17" s="61">
        <v>1</v>
      </c>
      <c r="B17" s="61" t="s">
        <v>96</v>
      </c>
      <c r="C17" s="88">
        <f>C19+C22+C27+C32+C37+C51</f>
        <v>42</v>
      </c>
      <c r="D17" s="120">
        <f>D19+D22+D27+D32+D37+D45+D51</f>
        <v>42</v>
      </c>
      <c r="G17" s="125" t="s">
        <v>141</v>
      </c>
      <c r="H17" s="125">
        <v>1</v>
      </c>
    </row>
    <row r="18" spans="1:8" ht="17.25" customHeight="1" x14ac:dyDescent="0.35">
      <c r="A18" s="62"/>
      <c r="B18" s="85"/>
      <c r="C18" s="91"/>
      <c r="D18" s="121"/>
      <c r="G18" s="125" t="s">
        <v>142</v>
      </c>
      <c r="H18" s="125">
        <v>2</v>
      </c>
    </row>
    <row r="19" spans="1:8" ht="24" customHeight="1" x14ac:dyDescent="0.35">
      <c r="A19" s="29" t="s">
        <v>11</v>
      </c>
      <c r="B19" s="2" t="s">
        <v>48</v>
      </c>
      <c r="C19" s="92">
        <f>C20+C21</f>
        <v>9</v>
      </c>
      <c r="D19" s="119">
        <f>D20+D21</f>
        <v>9</v>
      </c>
      <c r="G19" s="125" t="s">
        <v>143</v>
      </c>
      <c r="H19" s="125">
        <v>3</v>
      </c>
    </row>
    <row r="20" spans="1:8" ht="35" customHeight="1" x14ac:dyDescent="0.35">
      <c r="A20" s="69"/>
      <c r="B20" s="3" t="s">
        <v>128</v>
      </c>
      <c r="C20" s="93">
        <v>6</v>
      </c>
      <c r="D20" s="26">
        <v>6</v>
      </c>
      <c r="G20" s="126" t="s">
        <v>144</v>
      </c>
      <c r="H20" s="126">
        <f>H17+H18+H19</f>
        <v>6</v>
      </c>
    </row>
    <row r="21" spans="1:8" ht="31" customHeight="1" x14ac:dyDescent="0.35">
      <c r="A21" s="69"/>
      <c r="B21" s="3" t="s">
        <v>137</v>
      </c>
      <c r="C21" s="93">
        <v>3</v>
      </c>
      <c r="D21" s="26">
        <v>3</v>
      </c>
      <c r="G21" s="125" t="s">
        <v>145</v>
      </c>
      <c r="H21" s="125">
        <v>1</v>
      </c>
    </row>
    <row r="22" spans="1:8" ht="17.25" customHeight="1" x14ac:dyDescent="0.35">
      <c r="A22" s="29" t="s">
        <v>12</v>
      </c>
      <c r="B22" s="2" t="s">
        <v>44</v>
      </c>
      <c r="C22" s="95">
        <f>C23</f>
        <v>7</v>
      </c>
      <c r="D22" s="119">
        <f>D23+D24+D25+D26</f>
        <v>7</v>
      </c>
      <c r="G22" s="125" t="s">
        <v>146</v>
      </c>
      <c r="H22" s="125">
        <v>2</v>
      </c>
    </row>
    <row r="23" spans="1:8" ht="17.25" customHeight="1" x14ac:dyDescent="0.35">
      <c r="A23" s="68"/>
      <c r="B23" s="17" t="s">
        <v>111</v>
      </c>
      <c r="C23" s="96">
        <v>7</v>
      </c>
      <c r="D23" s="26">
        <v>7</v>
      </c>
      <c r="G23" s="126" t="s">
        <v>147</v>
      </c>
      <c r="H23" s="126">
        <f>H21+H22</f>
        <v>3</v>
      </c>
    </row>
    <row r="24" spans="1:8" ht="17.25" customHeight="1" x14ac:dyDescent="0.35">
      <c r="A24" s="69"/>
      <c r="B24" s="17" t="s">
        <v>112</v>
      </c>
      <c r="C24" s="96">
        <v>5</v>
      </c>
      <c r="D24" s="26"/>
      <c r="G24" s="125" t="s">
        <v>148</v>
      </c>
      <c r="H24" s="125">
        <v>1</v>
      </c>
    </row>
    <row r="25" spans="1:8" ht="17.25" customHeight="1" x14ac:dyDescent="0.35">
      <c r="A25" s="69"/>
      <c r="B25" s="17" t="s">
        <v>113</v>
      </c>
      <c r="C25" s="96">
        <v>3</v>
      </c>
      <c r="D25" s="26"/>
      <c r="G25" s="125" t="s">
        <v>149</v>
      </c>
      <c r="H25" s="125">
        <v>1</v>
      </c>
    </row>
    <row r="26" spans="1:8" ht="17.25" customHeight="1" x14ac:dyDescent="0.35">
      <c r="A26" s="69"/>
      <c r="B26" s="17" t="s">
        <v>71</v>
      </c>
      <c r="C26" s="96">
        <v>0</v>
      </c>
      <c r="D26" s="26"/>
    </row>
    <row r="27" spans="1:8" ht="22.9" customHeight="1" x14ac:dyDescent="0.35">
      <c r="A27" s="29" t="s">
        <v>13</v>
      </c>
      <c r="B27" s="41" t="s">
        <v>79</v>
      </c>
      <c r="C27" s="92">
        <f>C28</f>
        <v>7</v>
      </c>
      <c r="D27" s="119">
        <f>D28+D29+D30+D31</f>
        <v>7</v>
      </c>
    </row>
    <row r="28" spans="1:8" x14ac:dyDescent="0.35">
      <c r="A28" s="68"/>
      <c r="B28" s="26" t="s">
        <v>80</v>
      </c>
      <c r="C28" s="93">
        <v>7</v>
      </c>
      <c r="D28" s="26">
        <v>7</v>
      </c>
    </row>
    <row r="29" spans="1:8" x14ac:dyDescent="0.35">
      <c r="A29" s="69"/>
      <c r="B29" s="26" t="s">
        <v>81</v>
      </c>
      <c r="C29" s="93">
        <v>5</v>
      </c>
      <c r="D29" s="26"/>
    </row>
    <row r="30" spans="1:8" x14ac:dyDescent="0.35">
      <c r="A30" s="69"/>
      <c r="B30" s="26" t="s">
        <v>82</v>
      </c>
      <c r="C30" s="93">
        <v>3</v>
      </c>
      <c r="D30" s="26"/>
    </row>
    <row r="31" spans="1:8" x14ac:dyDescent="0.35">
      <c r="A31" s="69"/>
      <c r="B31" s="26" t="s">
        <v>83</v>
      </c>
      <c r="C31" s="93">
        <v>0</v>
      </c>
      <c r="D31" s="26"/>
    </row>
    <row r="32" spans="1:8" ht="31" x14ac:dyDescent="0.35">
      <c r="A32" s="29" t="s">
        <v>14</v>
      </c>
      <c r="B32" s="1" t="s">
        <v>138</v>
      </c>
      <c r="C32" s="92">
        <v>6</v>
      </c>
      <c r="D32" s="119">
        <f>D33+D34+D35</f>
        <v>6</v>
      </c>
    </row>
    <row r="33" spans="1:4" x14ac:dyDescent="0.35">
      <c r="A33" s="69"/>
      <c r="B33" s="5" t="s">
        <v>72</v>
      </c>
      <c r="C33" s="99">
        <v>6</v>
      </c>
      <c r="D33" s="26">
        <v>6</v>
      </c>
    </row>
    <row r="34" spans="1:4" x14ac:dyDescent="0.35">
      <c r="A34" s="69"/>
      <c r="B34" s="5" t="s">
        <v>73</v>
      </c>
      <c r="C34" s="99">
        <v>3</v>
      </c>
      <c r="D34" s="26"/>
    </row>
    <row r="35" spans="1:4" x14ac:dyDescent="0.35">
      <c r="A35" s="69"/>
      <c r="B35" s="5" t="s">
        <v>74</v>
      </c>
      <c r="C35" s="99">
        <v>0</v>
      </c>
      <c r="D35" s="26"/>
    </row>
    <row r="36" spans="1:4" ht="51.5" customHeight="1" x14ac:dyDescent="0.35">
      <c r="A36" s="69"/>
      <c r="B36" s="4" t="s">
        <v>139</v>
      </c>
      <c r="C36" s="94"/>
      <c r="D36" s="26"/>
    </row>
    <row r="37" spans="1:4" ht="17.25" customHeight="1" x14ac:dyDescent="0.35">
      <c r="A37" s="29" t="s">
        <v>18</v>
      </c>
      <c r="B37" s="9" t="s">
        <v>106</v>
      </c>
      <c r="C37" s="92">
        <f>C39</f>
        <v>7</v>
      </c>
      <c r="D37" s="119">
        <f>D38+D45</f>
        <v>7</v>
      </c>
    </row>
    <row r="38" spans="1:4" ht="17.25" customHeight="1" x14ac:dyDescent="0.35">
      <c r="A38" s="68" t="s">
        <v>119</v>
      </c>
      <c r="B38" s="57" t="s">
        <v>134</v>
      </c>
      <c r="C38" s="100"/>
      <c r="D38" s="26">
        <f>D39+D40+D41+D42</f>
        <v>7</v>
      </c>
    </row>
    <row r="39" spans="1:4" ht="17.25" customHeight="1" x14ac:dyDescent="0.35">
      <c r="A39" s="69"/>
      <c r="B39" s="26" t="s">
        <v>114</v>
      </c>
      <c r="C39" s="93">
        <v>7</v>
      </c>
      <c r="D39" s="26">
        <v>7</v>
      </c>
    </row>
    <row r="40" spans="1:4" ht="17.25" customHeight="1" x14ac:dyDescent="0.35">
      <c r="A40" s="69"/>
      <c r="B40" s="26" t="s">
        <v>115</v>
      </c>
      <c r="C40" s="93">
        <v>5</v>
      </c>
      <c r="D40" s="26"/>
    </row>
    <row r="41" spans="1:4" ht="17.25" customHeight="1" x14ac:dyDescent="0.35">
      <c r="A41" s="69"/>
      <c r="B41" s="26" t="s">
        <v>116</v>
      </c>
      <c r="C41" s="93">
        <v>2</v>
      </c>
      <c r="D41" s="26"/>
    </row>
    <row r="42" spans="1:4" s="53" customFormat="1" ht="31.5" customHeight="1" x14ac:dyDescent="0.35">
      <c r="A42" s="69"/>
      <c r="B42" s="54" t="s">
        <v>117</v>
      </c>
      <c r="C42" s="93">
        <v>0</v>
      </c>
      <c r="D42" s="112"/>
    </row>
    <row r="43" spans="1:4" ht="33.75" customHeight="1" x14ac:dyDescent="0.35">
      <c r="A43" s="70"/>
      <c r="B43" s="55" t="s">
        <v>118</v>
      </c>
      <c r="C43" s="94"/>
      <c r="D43" s="26"/>
    </row>
    <row r="44" spans="1:4" ht="33.75" customHeight="1" x14ac:dyDescent="0.35">
      <c r="A44" s="67" t="s">
        <v>120</v>
      </c>
      <c r="B44" s="67"/>
      <c r="C44" s="94"/>
      <c r="D44" s="26"/>
    </row>
    <row r="45" spans="1:4" ht="33.75" customHeight="1" x14ac:dyDescent="0.35">
      <c r="A45" s="68" t="s">
        <v>121</v>
      </c>
      <c r="B45" s="56" t="s">
        <v>133</v>
      </c>
      <c r="C45" s="94"/>
      <c r="D45" s="26">
        <f>D46+D47+D48</f>
        <v>0</v>
      </c>
    </row>
    <row r="46" spans="1:4" ht="31" x14ac:dyDescent="0.35">
      <c r="A46" s="69"/>
      <c r="B46" s="51" t="s">
        <v>122</v>
      </c>
      <c r="C46" s="94">
        <v>7</v>
      </c>
      <c r="D46" s="26"/>
    </row>
    <row r="47" spans="1:4" ht="31" x14ac:dyDescent="0.35">
      <c r="A47" s="69"/>
      <c r="B47" s="51" t="s">
        <v>123</v>
      </c>
      <c r="C47" s="94">
        <v>5</v>
      </c>
      <c r="D47" s="26"/>
    </row>
    <row r="48" spans="1:4" ht="31" customHeight="1" x14ac:dyDescent="0.35">
      <c r="A48" s="70"/>
      <c r="B48" s="17" t="s">
        <v>124</v>
      </c>
      <c r="C48" s="94">
        <v>0</v>
      </c>
      <c r="D48" s="26"/>
    </row>
    <row r="49" spans="1:4" ht="35.25" customHeight="1" x14ac:dyDescent="0.35">
      <c r="A49" s="52"/>
      <c r="B49" s="58" t="s">
        <v>125</v>
      </c>
      <c r="C49" s="94"/>
      <c r="D49" s="26"/>
    </row>
    <row r="50" spans="1:4" ht="108.5" x14ac:dyDescent="0.35">
      <c r="A50" s="52"/>
      <c r="B50" s="58" t="s">
        <v>140</v>
      </c>
      <c r="C50" s="94"/>
      <c r="D50" s="26"/>
    </row>
    <row r="51" spans="1:4" ht="27.5" customHeight="1" x14ac:dyDescent="0.35">
      <c r="A51" s="29" t="s">
        <v>75</v>
      </c>
      <c r="B51" s="124" t="s">
        <v>78</v>
      </c>
      <c r="C51" s="92">
        <f>SUM(C52:C54)</f>
        <v>6</v>
      </c>
      <c r="D51" s="119">
        <f>D52++D53+D54</f>
        <v>6</v>
      </c>
    </row>
    <row r="52" spans="1:4" ht="23.25" customHeight="1" x14ac:dyDescent="0.35">
      <c r="A52" s="64"/>
      <c r="B52" s="51" t="s">
        <v>126</v>
      </c>
      <c r="C52" s="93">
        <v>3</v>
      </c>
      <c r="D52" s="26">
        <v>3</v>
      </c>
    </row>
    <row r="53" spans="1:4" ht="32" customHeight="1" x14ac:dyDescent="0.35">
      <c r="A53" s="65"/>
      <c r="B53" s="114" t="s">
        <v>77</v>
      </c>
      <c r="C53" s="93">
        <v>2</v>
      </c>
      <c r="D53" s="26">
        <v>2</v>
      </c>
    </row>
    <row r="54" spans="1:4" ht="17.25" customHeight="1" x14ac:dyDescent="0.35">
      <c r="A54" s="65"/>
      <c r="B54" s="26" t="s">
        <v>76</v>
      </c>
      <c r="C54" s="93">
        <v>1</v>
      </c>
      <c r="D54" s="26">
        <v>1</v>
      </c>
    </row>
    <row r="55" spans="1:4" ht="17.25" customHeight="1" x14ac:dyDescent="0.35">
      <c r="A55" s="30" t="s">
        <v>33</v>
      </c>
      <c r="B55" s="19" t="s">
        <v>25</v>
      </c>
      <c r="C55" s="101">
        <f>SUM(C56,C60,C66,C72)</f>
        <v>20</v>
      </c>
      <c r="D55" s="127"/>
    </row>
    <row r="56" spans="1:4" ht="32.5" customHeight="1" x14ac:dyDescent="0.35">
      <c r="A56" s="31" t="s">
        <v>34</v>
      </c>
      <c r="B56" s="1" t="s">
        <v>26</v>
      </c>
      <c r="C56" s="92">
        <f>C57</f>
        <v>5</v>
      </c>
      <c r="D56" s="119">
        <f>D57+D58</f>
        <v>5</v>
      </c>
    </row>
    <row r="57" spans="1:4" ht="17.25" customHeight="1" x14ac:dyDescent="0.35">
      <c r="A57" s="64"/>
      <c r="B57" s="5" t="s">
        <v>27</v>
      </c>
      <c r="C57" s="99">
        <v>5</v>
      </c>
      <c r="D57" s="26">
        <v>5</v>
      </c>
    </row>
    <row r="58" spans="1:4" ht="17.25" customHeight="1" x14ac:dyDescent="0.35">
      <c r="A58" s="65"/>
      <c r="B58" s="5" t="s">
        <v>28</v>
      </c>
      <c r="C58" s="99">
        <v>0</v>
      </c>
      <c r="D58" s="26"/>
    </row>
    <row r="59" spans="1:4" x14ac:dyDescent="0.35">
      <c r="A59" s="65"/>
      <c r="B59" s="129">
        <f>H20/H23</f>
        <v>2</v>
      </c>
      <c r="C59" s="99"/>
      <c r="D59" s="26"/>
    </row>
    <row r="60" spans="1:4" ht="17.25" customHeight="1" x14ac:dyDescent="0.35">
      <c r="A60" s="32" t="s">
        <v>35</v>
      </c>
      <c r="B60" s="27" t="s">
        <v>29</v>
      </c>
      <c r="C60" s="92">
        <v>5</v>
      </c>
      <c r="D60" s="119">
        <f>D61+D62+D63+D64</f>
        <v>5</v>
      </c>
    </row>
    <row r="61" spans="1:4" ht="17.25" customHeight="1" x14ac:dyDescent="0.35">
      <c r="A61" s="86"/>
      <c r="B61" s="5" t="s">
        <v>53</v>
      </c>
      <c r="C61" s="102">
        <v>5</v>
      </c>
      <c r="D61" s="26">
        <v>5</v>
      </c>
    </row>
    <row r="62" spans="1:4" ht="17.25" customHeight="1" x14ac:dyDescent="0.35">
      <c r="A62" s="87"/>
      <c r="B62" s="5" t="s">
        <v>57</v>
      </c>
      <c r="C62" s="102">
        <v>3</v>
      </c>
      <c r="D62" s="26"/>
    </row>
    <row r="63" spans="1:4" ht="17.25" customHeight="1" x14ac:dyDescent="0.35">
      <c r="A63" s="87"/>
      <c r="B63" s="5" t="s">
        <v>52</v>
      </c>
      <c r="C63" s="102">
        <v>1</v>
      </c>
      <c r="D63" s="26"/>
    </row>
    <row r="64" spans="1:4" ht="17.25" customHeight="1" x14ac:dyDescent="0.35">
      <c r="A64" s="87"/>
      <c r="B64" s="5" t="s">
        <v>51</v>
      </c>
      <c r="C64" s="102">
        <v>0</v>
      </c>
      <c r="D64" s="26"/>
    </row>
    <row r="65" spans="1:7" x14ac:dyDescent="0.35">
      <c r="A65" s="87"/>
      <c r="B65" s="129">
        <f>H24/H25</f>
        <v>1</v>
      </c>
      <c r="C65" s="93"/>
      <c r="D65" s="26"/>
    </row>
    <row r="66" spans="1:7" ht="17.25" customHeight="1" x14ac:dyDescent="0.35">
      <c r="A66" s="32" t="s">
        <v>58</v>
      </c>
      <c r="B66" s="27" t="s">
        <v>59</v>
      </c>
      <c r="C66" s="92">
        <f>C67</f>
        <v>5</v>
      </c>
      <c r="D66" s="119"/>
    </row>
    <row r="67" spans="1:7" ht="48.75" customHeight="1" x14ac:dyDescent="0.35">
      <c r="A67" s="64"/>
      <c r="B67" s="6" t="s">
        <v>70</v>
      </c>
      <c r="C67" s="99">
        <v>5</v>
      </c>
      <c r="D67" s="26"/>
    </row>
    <row r="68" spans="1:7" ht="19.5" customHeight="1" x14ac:dyDescent="0.35">
      <c r="A68" s="65"/>
      <c r="B68" s="6" t="s">
        <v>127</v>
      </c>
      <c r="C68" s="99">
        <v>0</v>
      </c>
      <c r="D68" s="26"/>
    </row>
    <row r="69" spans="1:7" ht="18" customHeight="1" x14ac:dyDescent="0.35">
      <c r="A69" s="65"/>
      <c r="B69" s="6" t="s">
        <v>101</v>
      </c>
      <c r="C69" s="99"/>
      <c r="D69" s="26"/>
    </row>
    <row r="70" spans="1:7" ht="18" customHeight="1" x14ac:dyDescent="0.35">
      <c r="A70" s="65"/>
      <c r="B70" s="6" t="s">
        <v>4</v>
      </c>
      <c r="C70" s="99"/>
      <c r="D70" s="26"/>
    </row>
    <row r="71" spans="1:7" ht="18" customHeight="1" x14ac:dyDescent="0.35">
      <c r="A71" s="66"/>
      <c r="B71" s="6" t="s">
        <v>5</v>
      </c>
      <c r="C71" s="99"/>
      <c r="D71" s="26"/>
    </row>
    <row r="72" spans="1:7" s="47" customFormat="1" ht="33" customHeight="1" x14ac:dyDescent="0.35">
      <c r="A72" s="32" t="s">
        <v>60</v>
      </c>
      <c r="B72" s="27" t="s">
        <v>61</v>
      </c>
      <c r="C72" s="92">
        <f>C73</f>
        <v>5</v>
      </c>
      <c r="D72" s="128"/>
      <c r="E72" s="24"/>
      <c r="F72" s="24"/>
      <c r="G72" s="24"/>
    </row>
    <row r="73" spans="1:7" ht="17.25" customHeight="1" x14ac:dyDescent="0.35">
      <c r="A73" s="64"/>
      <c r="B73" s="6" t="s">
        <v>62</v>
      </c>
      <c r="C73" s="99">
        <v>5</v>
      </c>
      <c r="D73" s="26"/>
    </row>
    <row r="74" spans="1:7" ht="17.25" customHeight="1" x14ac:dyDescent="0.35">
      <c r="A74" s="65"/>
      <c r="B74" s="6" t="s">
        <v>63</v>
      </c>
      <c r="C74" s="99">
        <v>4</v>
      </c>
      <c r="D74" s="26"/>
    </row>
    <row r="75" spans="1:7" ht="17.25" customHeight="1" x14ac:dyDescent="0.35">
      <c r="A75" s="65"/>
      <c r="B75" s="6" t="s">
        <v>64</v>
      </c>
      <c r="C75" s="99">
        <v>3</v>
      </c>
      <c r="D75" s="26"/>
    </row>
    <row r="76" spans="1:7" ht="17.25" customHeight="1" x14ac:dyDescent="0.35">
      <c r="A76" s="65"/>
      <c r="B76" s="6" t="s">
        <v>65</v>
      </c>
      <c r="C76" s="99">
        <v>2</v>
      </c>
      <c r="D76" s="26"/>
    </row>
    <row r="77" spans="1:7" ht="17.25" customHeight="1" x14ac:dyDescent="0.35">
      <c r="A77" s="65"/>
      <c r="B77" s="6" t="s">
        <v>66</v>
      </c>
      <c r="C77" s="99">
        <v>1</v>
      </c>
      <c r="D77" s="26"/>
    </row>
    <row r="78" spans="1:7" ht="17.25" customHeight="1" x14ac:dyDescent="0.35">
      <c r="A78" s="65"/>
      <c r="B78" s="6" t="s">
        <v>67</v>
      </c>
      <c r="C78" s="99">
        <v>0</v>
      </c>
      <c r="D78" s="26"/>
    </row>
    <row r="79" spans="1:7" ht="17.25" customHeight="1" x14ac:dyDescent="0.35">
      <c r="A79" s="65"/>
      <c r="B79" s="6" t="s">
        <v>19</v>
      </c>
      <c r="C79" s="99"/>
      <c r="D79" s="26"/>
    </row>
    <row r="80" spans="1:7" ht="17.25" customHeight="1" x14ac:dyDescent="0.35">
      <c r="A80" s="65"/>
      <c r="B80" s="6" t="s">
        <v>4</v>
      </c>
      <c r="C80" s="99"/>
      <c r="D80" s="26"/>
    </row>
    <row r="81" spans="1:4" ht="17.25" customHeight="1" x14ac:dyDescent="0.35">
      <c r="A81" s="66"/>
      <c r="B81" s="6" t="s">
        <v>5</v>
      </c>
      <c r="C81" s="99"/>
      <c r="D81" s="26"/>
    </row>
    <row r="82" spans="1:4" ht="17.25" customHeight="1" x14ac:dyDescent="0.35">
      <c r="A82" s="33" t="s">
        <v>21</v>
      </c>
      <c r="B82" s="20" t="s">
        <v>36</v>
      </c>
      <c r="C82" s="101">
        <f>C83+C91</f>
        <v>10</v>
      </c>
      <c r="D82" s="26"/>
    </row>
    <row r="83" spans="1:4" ht="17.25" customHeight="1" x14ac:dyDescent="0.35">
      <c r="A83" s="34" t="s">
        <v>37</v>
      </c>
      <c r="B83" s="2" t="s">
        <v>32</v>
      </c>
      <c r="C83" s="95">
        <f>C84</f>
        <v>5</v>
      </c>
      <c r="D83" s="26"/>
    </row>
    <row r="84" spans="1:4" ht="17.25" customHeight="1" x14ac:dyDescent="0.35">
      <c r="A84" s="64"/>
      <c r="B84" s="6" t="s">
        <v>55</v>
      </c>
      <c r="C84" s="99">
        <v>5</v>
      </c>
      <c r="D84" s="26"/>
    </row>
    <row r="85" spans="1:4" ht="17.25" customHeight="1" x14ac:dyDescent="0.35">
      <c r="A85" s="65"/>
      <c r="B85" s="6" t="s">
        <v>56</v>
      </c>
      <c r="C85" s="99">
        <v>3</v>
      </c>
      <c r="D85" s="26"/>
    </row>
    <row r="86" spans="1:4" ht="17.25" customHeight="1" x14ac:dyDescent="0.35">
      <c r="A86" s="65"/>
      <c r="B86" s="6" t="s">
        <v>52</v>
      </c>
      <c r="C86" s="99">
        <v>1</v>
      </c>
      <c r="D86" s="26"/>
    </row>
    <row r="87" spans="1:4" ht="17.25" customHeight="1" x14ac:dyDescent="0.35">
      <c r="A87" s="65"/>
      <c r="B87" s="6" t="s">
        <v>54</v>
      </c>
      <c r="C87" s="99">
        <v>0</v>
      </c>
      <c r="D87" s="26"/>
    </row>
    <row r="88" spans="1:4" ht="21" customHeight="1" x14ac:dyDescent="0.35">
      <c r="A88" s="65"/>
      <c r="B88" s="63" t="s">
        <v>20</v>
      </c>
      <c r="C88" s="97"/>
      <c r="D88" s="26"/>
    </row>
    <row r="89" spans="1:4" ht="17.25" customHeight="1" x14ac:dyDescent="0.35">
      <c r="A89" s="65"/>
      <c r="B89" s="6" t="s">
        <v>4</v>
      </c>
      <c r="C89" s="98"/>
      <c r="D89" s="26"/>
    </row>
    <row r="90" spans="1:4" ht="17.25" customHeight="1" x14ac:dyDescent="0.35">
      <c r="A90" s="66"/>
      <c r="B90" s="6" t="s">
        <v>5</v>
      </c>
      <c r="C90" s="98"/>
      <c r="D90" s="26"/>
    </row>
    <row r="91" spans="1:4" ht="17.25" customHeight="1" x14ac:dyDescent="0.35">
      <c r="A91" s="32" t="s">
        <v>38</v>
      </c>
      <c r="B91" s="1" t="s">
        <v>30</v>
      </c>
      <c r="C91" s="92">
        <f>C92</f>
        <v>5</v>
      </c>
      <c r="D91" s="26"/>
    </row>
    <row r="92" spans="1:4" ht="25.5" customHeight="1" x14ac:dyDescent="0.35">
      <c r="A92" s="64"/>
      <c r="B92" s="5" t="s">
        <v>45</v>
      </c>
      <c r="C92" s="99">
        <v>5</v>
      </c>
      <c r="D92" s="26"/>
    </row>
    <row r="93" spans="1:4" ht="22.5" customHeight="1" x14ac:dyDescent="0.35">
      <c r="A93" s="65"/>
      <c r="B93" s="5" t="s">
        <v>46</v>
      </c>
      <c r="C93" s="99">
        <v>0</v>
      </c>
      <c r="D93" s="26"/>
    </row>
    <row r="94" spans="1:4" ht="31.5" customHeight="1" x14ac:dyDescent="0.35">
      <c r="A94" s="65"/>
      <c r="B94" s="6" t="s">
        <v>47</v>
      </c>
      <c r="C94" s="99"/>
      <c r="D94" s="26"/>
    </row>
    <row r="95" spans="1:4" ht="19.899999999999999" customHeight="1" x14ac:dyDescent="0.35">
      <c r="A95" s="65"/>
      <c r="B95" s="63" t="s">
        <v>20</v>
      </c>
      <c r="C95" s="97"/>
      <c r="D95" s="26"/>
    </row>
    <row r="96" spans="1:4" ht="21.65" customHeight="1" x14ac:dyDescent="0.35">
      <c r="A96" s="65"/>
      <c r="B96" s="6" t="s">
        <v>4</v>
      </c>
      <c r="C96" s="98"/>
      <c r="D96" s="26"/>
    </row>
    <row r="97" spans="1:4" ht="19.149999999999999" customHeight="1" x14ac:dyDescent="0.35">
      <c r="A97" s="66"/>
      <c r="B97" s="6" t="s">
        <v>5</v>
      </c>
      <c r="C97" s="98"/>
      <c r="D97" s="26"/>
    </row>
    <row r="98" spans="1:4" ht="17.25" customHeight="1" x14ac:dyDescent="0.35">
      <c r="A98" s="35" t="s">
        <v>39</v>
      </c>
      <c r="B98" s="20" t="s">
        <v>69</v>
      </c>
      <c r="C98" s="101">
        <f>SUM(C99:C103)</f>
        <v>14</v>
      </c>
      <c r="D98" s="26"/>
    </row>
    <row r="99" spans="1:4" ht="36" customHeight="1" x14ac:dyDescent="0.35">
      <c r="A99" s="64"/>
      <c r="B99" s="8" t="s">
        <v>129</v>
      </c>
      <c r="C99" s="99">
        <v>4</v>
      </c>
      <c r="D99" s="26"/>
    </row>
    <row r="100" spans="1:4" ht="33.75" customHeight="1" x14ac:dyDescent="0.35">
      <c r="A100" s="65"/>
      <c r="B100" s="5" t="s">
        <v>49</v>
      </c>
      <c r="C100" s="99">
        <v>4</v>
      </c>
      <c r="D100" s="26"/>
    </row>
    <row r="101" spans="1:4" ht="198.75" customHeight="1" x14ac:dyDescent="0.35">
      <c r="A101" s="65"/>
      <c r="B101" s="12" t="s">
        <v>130</v>
      </c>
      <c r="C101" s="93">
        <v>2</v>
      </c>
      <c r="D101" s="26"/>
    </row>
    <row r="102" spans="1:4" ht="131.25" customHeight="1" x14ac:dyDescent="0.35">
      <c r="A102" s="65"/>
      <c r="B102" s="12" t="s">
        <v>135</v>
      </c>
      <c r="C102" s="93">
        <v>2</v>
      </c>
      <c r="D102" s="26"/>
    </row>
    <row r="103" spans="1:4" ht="27" customHeight="1" x14ac:dyDescent="0.35">
      <c r="A103" s="65"/>
      <c r="B103" s="12" t="s">
        <v>86</v>
      </c>
      <c r="C103" s="93">
        <v>2</v>
      </c>
      <c r="D103" s="26"/>
    </row>
    <row r="104" spans="1:4" ht="17.25" customHeight="1" x14ac:dyDescent="0.35">
      <c r="A104" s="65"/>
      <c r="B104" s="63" t="s">
        <v>102</v>
      </c>
      <c r="C104" s="97"/>
      <c r="D104" s="26"/>
    </row>
    <row r="105" spans="1:4" ht="17.25" customHeight="1" x14ac:dyDescent="0.35">
      <c r="A105" s="65"/>
      <c r="B105" s="6" t="s">
        <v>4</v>
      </c>
      <c r="C105" s="98"/>
      <c r="D105" s="26"/>
    </row>
    <row r="106" spans="1:4" ht="17.25" customHeight="1" x14ac:dyDescent="0.35">
      <c r="A106" s="66"/>
      <c r="B106" s="6" t="s">
        <v>5</v>
      </c>
      <c r="C106" s="98"/>
      <c r="D106" s="26"/>
    </row>
    <row r="107" spans="1:4" ht="17.25" customHeight="1" x14ac:dyDescent="0.35">
      <c r="A107" s="38"/>
      <c r="B107" s="6" t="s">
        <v>6</v>
      </c>
      <c r="C107" s="98"/>
      <c r="D107" s="26"/>
    </row>
    <row r="108" spans="1:4" ht="17.25" customHeight="1" x14ac:dyDescent="0.35">
      <c r="A108" s="35" t="s">
        <v>22</v>
      </c>
      <c r="B108" s="21" t="s">
        <v>42</v>
      </c>
      <c r="C108" s="101">
        <f>SUM(C109:C110)</f>
        <v>4</v>
      </c>
      <c r="D108" s="26"/>
    </row>
    <row r="109" spans="1:4" ht="18.75" customHeight="1" x14ac:dyDescent="0.35">
      <c r="A109" s="64"/>
      <c r="B109" s="10" t="s">
        <v>84</v>
      </c>
      <c r="C109" s="93">
        <v>3</v>
      </c>
      <c r="D109" s="26"/>
    </row>
    <row r="110" spans="1:4" ht="18.75" customHeight="1" x14ac:dyDescent="0.35">
      <c r="A110" s="65"/>
      <c r="B110" s="10" t="s">
        <v>85</v>
      </c>
      <c r="C110" s="93">
        <v>1</v>
      </c>
      <c r="D110" s="26"/>
    </row>
    <row r="111" spans="1:4" ht="17.25" customHeight="1" x14ac:dyDescent="0.35">
      <c r="A111" s="65"/>
      <c r="B111" s="39" t="s">
        <v>100</v>
      </c>
      <c r="C111" s="94"/>
      <c r="D111" s="26"/>
    </row>
    <row r="112" spans="1:4" ht="17.25" customHeight="1" x14ac:dyDescent="0.35">
      <c r="A112" s="65"/>
      <c r="B112" s="39" t="s">
        <v>4</v>
      </c>
      <c r="C112" s="94"/>
      <c r="D112" s="26"/>
    </row>
    <row r="113" spans="1:4" ht="17.25" customHeight="1" x14ac:dyDescent="0.35">
      <c r="A113" s="66"/>
      <c r="B113" s="39" t="s">
        <v>5</v>
      </c>
      <c r="C113" s="94"/>
      <c r="D113" s="26"/>
    </row>
    <row r="114" spans="1:4" ht="31.9" customHeight="1" x14ac:dyDescent="0.35">
      <c r="A114" s="81" t="s">
        <v>87</v>
      </c>
      <c r="B114" s="82"/>
      <c r="C114" s="103">
        <f>SUM(C115,C124,C131,C137)</f>
        <v>10</v>
      </c>
      <c r="D114" s="113"/>
    </row>
    <row r="115" spans="1:4" ht="31.9" customHeight="1" x14ac:dyDescent="0.35">
      <c r="A115" s="36" t="s">
        <v>40</v>
      </c>
      <c r="B115" s="13" t="s">
        <v>31</v>
      </c>
      <c r="C115" s="104">
        <f>SUM(C116:C120)</f>
        <v>5</v>
      </c>
      <c r="D115" s="113"/>
    </row>
    <row r="116" spans="1:4" ht="31.9" customHeight="1" x14ac:dyDescent="0.35">
      <c r="A116" s="79"/>
      <c r="B116" s="48" t="s">
        <v>90</v>
      </c>
      <c r="C116" s="105">
        <v>1</v>
      </c>
      <c r="D116" s="113"/>
    </row>
    <row r="117" spans="1:4" ht="41.25" customHeight="1" x14ac:dyDescent="0.35">
      <c r="A117" s="79"/>
      <c r="B117" s="48" t="s">
        <v>105</v>
      </c>
      <c r="C117" s="105">
        <v>1</v>
      </c>
      <c r="D117" s="113"/>
    </row>
    <row r="118" spans="1:4" ht="37.5" customHeight="1" x14ac:dyDescent="0.35">
      <c r="A118" s="79"/>
      <c r="B118" s="48" t="s">
        <v>91</v>
      </c>
      <c r="C118" s="105">
        <v>1</v>
      </c>
      <c r="D118" s="113"/>
    </row>
    <row r="119" spans="1:4" ht="49.5" customHeight="1" x14ac:dyDescent="0.35">
      <c r="A119" s="79"/>
      <c r="B119" s="48" t="s">
        <v>92</v>
      </c>
      <c r="C119" s="105">
        <v>1</v>
      </c>
      <c r="D119" s="113"/>
    </row>
    <row r="120" spans="1:4" ht="33.75" customHeight="1" x14ac:dyDescent="0.35">
      <c r="A120" s="79"/>
      <c r="B120" s="14" t="s">
        <v>93</v>
      </c>
      <c r="C120" s="105">
        <v>1</v>
      </c>
      <c r="D120" s="15"/>
    </row>
    <row r="121" spans="1:4" ht="19.5" customHeight="1" x14ac:dyDescent="0.35">
      <c r="A121" s="79"/>
      <c r="B121" s="63" t="s">
        <v>95</v>
      </c>
      <c r="C121" s="97"/>
      <c r="D121" s="15"/>
    </row>
    <row r="122" spans="1:4" ht="17.25" customHeight="1" x14ac:dyDescent="0.35">
      <c r="A122" s="79"/>
      <c r="B122" s="77" t="s">
        <v>4</v>
      </c>
      <c r="C122" s="106"/>
      <c r="D122" s="15"/>
    </row>
    <row r="123" spans="1:4" ht="17.25" customHeight="1" x14ac:dyDescent="0.35">
      <c r="A123" s="80"/>
      <c r="B123" s="77" t="s">
        <v>5</v>
      </c>
      <c r="C123" s="106"/>
      <c r="D123" s="113"/>
    </row>
    <row r="124" spans="1:4" ht="17.25" customHeight="1" x14ac:dyDescent="0.35">
      <c r="A124" s="36" t="s">
        <v>41</v>
      </c>
      <c r="B124" s="11" t="s">
        <v>43</v>
      </c>
      <c r="C124" s="104">
        <f>C125+C126+C127</f>
        <v>3</v>
      </c>
      <c r="D124" s="113"/>
    </row>
    <row r="125" spans="1:4" ht="54.75" customHeight="1" x14ac:dyDescent="0.35">
      <c r="A125" s="64"/>
      <c r="B125" s="7" t="s">
        <v>131</v>
      </c>
      <c r="C125" s="107">
        <v>1</v>
      </c>
      <c r="D125" s="26"/>
    </row>
    <row r="126" spans="1:4" ht="54" customHeight="1" x14ac:dyDescent="0.35">
      <c r="A126" s="65"/>
      <c r="B126" s="7" t="s">
        <v>17</v>
      </c>
      <c r="C126" s="107">
        <v>1</v>
      </c>
      <c r="D126" s="26"/>
    </row>
    <row r="127" spans="1:4" ht="83.25" customHeight="1" x14ac:dyDescent="0.35">
      <c r="A127" s="65"/>
      <c r="B127" s="7" t="s">
        <v>16</v>
      </c>
      <c r="C127" s="107">
        <v>1</v>
      </c>
      <c r="D127" s="26"/>
    </row>
    <row r="128" spans="1:4" ht="20.25" customHeight="1" x14ac:dyDescent="0.35">
      <c r="A128" s="65"/>
      <c r="B128" s="78" t="s">
        <v>88</v>
      </c>
      <c r="C128" s="108"/>
      <c r="D128" s="26"/>
    </row>
    <row r="129" spans="1:4" ht="24" customHeight="1" x14ac:dyDescent="0.35">
      <c r="A129" s="65"/>
      <c r="B129" s="77" t="s">
        <v>4</v>
      </c>
      <c r="C129" s="106"/>
      <c r="D129" s="26"/>
    </row>
    <row r="130" spans="1:4" ht="18.649999999999999" customHeight="1" x14ac:dyDescent="0.35">
      <c r="A130" s="66"/>
      <c r="B130" s="77" t="s">
        <v>5</v>
      </c>
      <c r="C130" s="106"/>
      <c r="D130" s="26"/>
    </row>
    <row r="131" spans="1:4" ht="30.75" customHeight="1" x14ac:dyDescent="0.35">
      <c r="A131" s="37">
        <v>8</v>
      </c>
      <c r="B131" s="16" t="s">
        <v>68</v>
      </c>
      <c r="C131" s="104">
        <f>C132</f>
        <v>1</v>
      </c>
      <c r="D131" s="26"/>
    </row>
    <row r="132" spans="1:4" x14ac:dyDescent="0.35">
      <c r="A132" s="83"/>
      <c r="B132" s="5" t="s">
        <v>98</v>
      </c>
      <c r="C132" s="109">
        <v>1</v>
      </c>
      <c r="D132" s="26"/>
    </row>
    <row r="133" spans="1:4" ht="31" x14ac:dyDescent="0.35">
      <c r="A133" s="84"/>
      <c r="B133" s="5" t="s">
        <v>99</v>
      </c>
      <c r="C133" s="110"/>
      <c r="D133" s="26"/>
    </row>
    <row r="134" spans="1:4" ht="35.25" customHeight="1" x14ac:dyDescent="0.35">
      <c r="A134" s="84"/>
      <c r="B134" s="5" t="s">
        <v>103</v>
      </c>
      <c r="C134" s="111"/>
      <c r="D134" s="26"/>
    </row>
    <row r="135" spans="1:4" ht="99" customHeight="1" x14ac:dyDescent="0.35">
      <c r="A135" s="84"/>
      <c r="B135" s="5" t="s">
        <v>89</v>
      </c>
      <c r="C135" s="96"/>
      <c r="D135" s="26"/>
    </row>
    <row r="136" spans="1:4" x14ac:dyDescent="0.35">
      <c r="A136" s="84"/>
      <c r="B136" s="6" t="s">
        <v>6</v>
      </c>
      <c r="C136" s="98"/>
      <c r="D136" s="26"/>
    </row>
    <row r="137" spans="1:4" x14ac:dyDescent="0.35">
      <c r="A137" s="37">
        <v>9</v>
      </c>
      <c r="B137" s="16" t="s">
        <v>109</v>
      </c>
      <c r="C137" s="104">
        <v>1</v>
      </c>
      <c r="D137" s="26"/>
    </row>
    <row r="138" spans="1:4" x14ac:dyDescent="0.35">
      <c r="A138" s="49"/>
      <c r="B138" s="50" t="s">
        <v>107</v>
      </c>
      <c r="C138" s="93">
        <v>1</v>
      </c>
      <c r="D138" s="26"/>
    </row>
    <row r="139" spans="1:4" x14ac:dyDescent="0.35">
      <c r="A139" s="18"/>
      <c r="B139" s="14" t="s">
        <v>108</v>
      </c>
      <c r="C139" s="105">
        <v>0</v>
      </c>
      <c r="D139" s="26"/>
    </row>
    <row r="140" spans="1:4" ht="31" x14ac:dyDescent="0.35">
      <c r="A140" s="18"/>
      <c r="B140" s="40" t="s">
        <v>104</v>
      </c>
      <c r="C140" s="105"/>
      <c r="D140" s="26"/>
    </row>
    <row r="141" spans="1:4" x14ac:dyDescent="0.35">
      <c r="A141" s="18"/>
      <c r="B141" s="40" t="s">
        <v>4</v>
      </c>
      <c r="C141" s="105"/>
      <c r="D141" s="26"/>
    </row>
    <row r="142" spans="1:4" x14ac:dyDescent="0.35">
      <c r="A142" s="18"/>
      <c r="B142" s="14" t="s">
        <v>5</v>
      </c>
      <c r="C142" s="105"/>
      <c r="D142" s="26"/>
    </row>
  </sheetData>
  <mergeCells count="39">
    <mergeCell ref="A132:A136"/>
    <mergeCell ref="A20:A21"/>
    <mergeCell ref="C132:C134"/>
    <mergeCell ref="A33:A36"/>
    <mergeCell ref="A57:A59"/>
    <mergeCell ref="B17:B18"/>
    <mergeCell ref="C17:C18"/>
    <mergeCell ref="A61:A65"/>
    <mergeCell ref="A92:A97"/>
    <mergeCell ref="B95:C95"/>
    <mergeCell ref="A99:A106"/>
    <mergeCell ref="A23:A26"/>
    <mergeCell ref="A28:A31"/>
    <mergeCell ref="A73:A81"/>
    <mergeCell ref="B122:C122"/>
    <mergeCell ref="A125:A130"/>
    <mergeCell ref="B130:C130"/>
    <mergeCell ref="B128:C128"/>
    <mergeCell ref="B129:C129"/>
    <mergeCell ref="B121:C121"/>
    <mergeCell ref="A116:A123"/>
    <mergeCell ref="A109:A113"/>
    <mergeCell ref="A114:B114"/>
    <mergeCell ref="B88:C88"/>
    <mergeCell ref="A84:A90"/>
    <mergeCell ref="B104:C104"/>
    <mergeCell ref="B123:C123"/>
    <mergeCell ref="A12:C12"/>
    <mergeCell ref="A14:B15"/>
    <mergeCell ref="C14:C15"/>
    <mergeCell ref="D14:D15"/>
    <mergeCell ref="D17:D18"/>
    <mergeCell ref="A16:B16"/>
    <mergeCell ref="A17:A18"/>
    <mergeCell ref="A67:A71"/>
    <mergeCell ref="A52:A54"/>
    <mergeCell ref="A44:B44"/>
    <mergeCell ref="A45:A48"/>
    <mergeCell ref="A38:A43"/>
  </mergeCells>
  <pageMargins left="0.51181102362204722" right="0.31496062992125984" top="0.15748031496062992" bottom="0.15748031496062992" header="0.31496062992125984" footer="0.31496062992125984"/>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Grilă ETF - CF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Corina Gregorian</cp:lastModifiedBy>
  <cp:lastPrinted>2023-06-20T06:42:43Z</cp:lastPrinted>
  <dcterms:created xsi:type="dcterms:W3CDTF">2015-07-30T08:46:02Z</dcterms:created>
  <dcterms:modified xsi:type="dcterms:W3CDTF">2026-04-06T12:30:13Z</dcterms:modified>
</cp:coreProperties>
</file>